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"/>
    </mc:Choice>
  </mc:AlternateContent>
  <bookViews>
    <workbookView xWindow="0" yWindow="0" windowWidth="17070" windowHeight="5700" tabRatio="500"/>
  </bookViews>
  <sheets>
    <sheet name="BREVETS" sheetId="1" r:id="rId1"/>
    <sheet name="ΣΥΝΟΛΑ" sheetId="2" r:id="rId2"/>
    <sheet name="Vars" sheetId="3" state="hidden" r:id="rId3"/>
  </sheets>
  <definedNames>
    <definedName name="_xlnm._FilterDatabase" localSheetId="0" hidden="1">BREVETS!$A$1:$K$86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3" l="1"/>
  <c r="F2" i="3"/>
  <c r="F4" i="3" s="1"/>
  <c r="K86" i="1"/>
  <c r="G86" i="1"/>
  <c r="F86" i="1"/>
  <c r="D86" i="1"/>
  <c r="C86" i="1"/>
  <c r="B86" i="1"/>
  <c r="K85" i="1"/>
  <c r="G85" i="1"/>
  <c r="F85" i="1"/>
  <c r="D85" i="1"/>
  <c r="C85" i="1"/>
  <c r="B85" i="1"/>
  <c r="K84" i="1"/>
  <c r="G84" i="1"/>
  <c r="F84" i="1"/>
  <c r="D84" i="1"/>
  <c r="C84" i="1"/>
  <c r="B84" i="1"/>
  <c r="G83" i="1"/>
  <c r="F83" i="1"/>
  <c r="D83" i="1"/>
  <c r="C83" i="1"/>
  <c r="K83" i="1" s="1"/>
  <c r="B83" i="1"/>
  <c r="K82" i="1"/>
  <c r="G82" i="1"/>
  <c r="F82" i="1"/>
  <c r="D82" i="1"/>
  <c r="C82" i="1"/>
  <c r="B82" i="1"/>
  <c r="K81" i="1"/>
  <c r="G81" i="1"/>
  <c r="F81" i="1"/>
  <c r="D81" i="1"/>
  <c r="C81" i="1"/>
  <c r="B81" i="1"/>
  <c r="G80" i="1"/>
  <c r="F80" i="1"/>
  <c r="D80" i="1"/>
  <c r="C80" i="1"/>
  <c r="K80" i="1" s="1"/>
  <c r="B80" i="1"/>
  <c r="G79" i="1"/>
  <c r="F79" i="1"/>
  <c r="D79" i="1"/>
  <c r="C79" i="1"/>
  <c r="K79" i="1" s="1"/>
  <c r="B79" i="1"/>
  <c r="K78" i="1"/>
  <c r="G78" i="1"/>
  <c r="F78" i="1"/>
  <c r="D78" i="1"/>
  <c r="C78" i="1"/>
  <c r="B78" i="1"/>
  <c r="K77" i="1"/>
  <c r="G77" i="1"/>
  <c r="F77" i="1"/>
  <c r="D77" i="1"/>
  <c r="C77" i="1"/>
  <c r="B77" i="1"/>
  <c r="K76" i="1"/>
  <c r="G76" i="1"/>
  <c r="F76" i="1"/>
  <c r="D76" i="1"/>
  <c r="C76" i="1"/>
  <c r="B76" i="1"/>
  <c r="K75" i="1"/>
  <c r="G75" i="1"/>
  <c r="F75" i="1"/>
  <c r="D75" i="1"/>
  <c r="C75" i="1"/>
  <c r="B75" i="1"/>
  <c r="K74" i="1"/>
  <c r="G74" i="1"/>
  <c r="F74" i="1"/>
  <c r="D74" i="1"/>
  <c r="C74" i="1"/>
  <c r="B74" i="1"/>
  <c r="K73" i="1"/>
  <c r="G73" i="1"/>
  <c r="F73" i="1"/>
  <c r="D73" i="1"/>
  <c r="C73" i="1"/>
  <c r="B73" i="1"/>
  <c r="K72" i="1"/>
  <c r="G72" i="1"/>
  <c r="F72" i="1"/>
  <c r="D72" i="1"/>
  <c r="C72" i="1"/>
  <c r="B72" i="1"/>
  <c r="K71" i="1"/>
  <c r="G71" i="1"/>
  <c r="F71" i="1"/>
  <c r="D71" i="1"/>
  <c r="C71" i="1"/>
  <c r="B71" i="1"/>
  <c r="K70" i="1"/>
  <c r="G70" i="1"/>
  <c r="F70" i="1"/>
  <c r="D70" i="1"/>
  <c r="C70" i="1"/>
  <c r="B70" i="1"/>
  <c r="K69" i="1"/>
  <c r="G69" i="1"/>
  <c r="F69" i="1"/>
  <c r="D69" i="1"/>
  <c r="C69" i="1"/>
  <c r="B69" i="1"/>
  <c r="K68" i="1"/>
  <c r="G68" i="1"/>
  <c r="F68" i="1"/>
  <c r="D68" i="1"/>
  <c r="C68" i="1"/>
  <c r="B68" i="1"/>
  <c r="G67" i="1"/>
  <c r="F67" i="1"/>
  <c r="D67" i="1"/>
  <c r="C67" i="1"/>
  <c r="K67" i="1" s="1"/>
  <c r="B67" i="1"/>
  <c r="K66" i="1"/>
  <c r="G66" i="1"/>
  <c r="F66" i="1"/>
  <c r="D66" i="1"/>
  <c r="C66" i="1"/>
  <c r="B66" i="1"/>
  <c r="K65" i="1"/>
  <c r="G65" i="1"/>
  <c r="F65" i="1"/>
  <c r="D65" i="1"/>
  <c r="C65" i="1"/>
  <c r="B65" i="1"/>
  <c r="K64" i="1"/>
  <c r="G64" i="1"/>
  <c r="F64" i="1"/>
  <c r="D64" i="1"/>
  <c r="C64" i="1"/>
  <c r="B64" i="1"/>
  <c r="K63" i="1"/>
  <c r="G63" i="1"/>
  <c r="F63" i="1"/>
  <c r="D63" i="1"/>
  <c r="C63" i="1"/>
  <c r="B63" i="1"/>
  <c r="K62" i="1"/>
  <c r="G62" i="1"/>
  <c r="F62" i="1"/>
  <c r="D62" i="1"/>
  <c r="C62" i="1"/>
  <c r="B62" i="1"/>
  <c r="K61" i="1"/>
  <c r="G61" i="1"/>
  <c r="F61" i="1"/>
  <c r="D61" i="1"/>
  <c r="C61" i="1"/>
  <c r="B61" i="1"/>
  <c r="K60" i="1"/>
  <c r="G60" i="1"/>
  <c r="F60" i="1"/>
  <c r="D60" i="1"/>
  <c r="C60" i="1"/>
  <c r="B60" i="1"/>
  <c r="K59" i="1"/>
  <c r="G59" i="1"/>
  <c r="F59" i="1"/>
  <c r="D59" i="1"/>
  <c r="C59" i="1"/>
  <c r="B59" i="1"/>
  <c r="K58" i="1"/>
  <c r="G58" i="1"/>
  <c r="F58" i="1"/>
  <c r="D58" i="1"/>
  <c r="C58" i="1"/>
  <c r="B58" i="1"/>
  <c r="K57" i="1"/>
  <c r="G57" i="1"/>
  <c r="F57" i="1"/>
  <c r="D57" i="1"/>
  <c r="C57" i="1"/>
  <c r="B57" i="1"/>
  <c r="G56" i="1"/>
  <c r="F56" i="1"/>
  <c r="D56" i="1"/>
  <c r="C56" i="1"/>
  <c r="K56" i="1" s="1"/>
  <c r="B56" i="1"/>
  <c r="K55" i="1"/>
  <c r="G55" i="1"/>
  <c r="F55" i="1"/>
  <c r="D55" i="1"/>
  <c r="C55" i="1"/>
  <c r="B55" i="1"/>
  <c r="K54" i="1"/>
  <c r="G54" i="1"/>
  <c r="F54" i="1"/>
  <c r="D54" i="1"/>
  <c r="C54" i="1"/>
  <c r="B54" i="1"/>
  <c r="K53" i="1"/>
  <c r="G53" i="1"/>
  <c r="F53" i="1"/>
  <c r="D53" i="1"/>
  <c r="C53" i="1"/>
  <c r="B53" i="1"/>
  <c r="K52" i="1"/>
  <c r="G52" i="1"/>
  <c r="F52" i="1"/>
  <c r="D52" i="1"/>
  <c r="C52" i="1"/>
  <c r="B52" i="1"/>
  <c r="G51" i="1"/>
  <c r="F51" i="1"/>
  <c r="D51" i="1"/>
  <c r="C51" i="1"/>
  <c r="K51" i="1" s="1"/>
  <c r="B51" i="1"/>
  <c r="K50" i="1"/>
  <c r="G50" i="1"/>
  <c r="F50" i="1"/>
  <c r="D50" i="1"/>
  <c r="C50" i="1"/>
  <c r="B50" i="1"/>
  <c r="K49" i="1"/>
  <c r="G49" i="1"/>
  <c r="F49" i="1"/>
  <c r="D49" i="1"/>
  <c r="C49" i="1"/>
  <c r="B49" i="1"/>
  <c r="K48" i="1"/>
  <c r="G48" i="1"/>
  <c r="F48" i="1"/>
  <c r="D48" i="1"/>
  <c r="C48" i="1"/>
  <c r="B48" i="1"/>
  <c r="K47" i="1"/>
  <c r="G47" i="1"/>
  <c r="F47" i="1"/>
  <c r="D47" i="1"/>
  <c r="C47" i="1"/>
  <c r="B47" i="1"/>
  <c r="K46" i="1"/>
  <c r="G46" i="1"/>
  <c r="F46" i="1"/>
  <c r="D46" i="1"/>
  <c r="C46" i="1"/>
  <c r="B46" i="1"/>
  <c r="K45" i="1"/>
  <c r="G45" i="1"/>
  <c r="F45" i="1"/>
  <c r="D45" i="1"/>
  <c r="C45" i="1"/>
  <c r="B45" i="1"/>
  <c r="K44" i="1"/>
  <c r="G44" i="1"/>
  <c r="F44" i="1"/>
  <c r="D44" i="1"/>
  <c r="C44" i="1"/>
  <c r="B44" i="1"/>
  <c r="K43" i="1"/>
  <c r="G43" i="1"/>
  <c r="F43" i="1"/>
  <c r="D43" i="1"/>
  <c r="C43" i="1"/>
  <c r="B43" i="1"/>
  <c r="K42" i="1"/>
  <c r="G42" i="1"/>
  <c r="F42" i="1"/>
  <c r="D42" i="1"/>
  <c r="C42" i="1"/>
  <c r="B42" i="1"/>
  <c r="K41" i="1"/>
  <c r="G41" i="1"/>
  <c r="F41" i="1"/>
  <c r="D41" i="1"/>
  <c r="C41" i="1"/>
  <c r="B41" i="1"/>
  <c r="K40" i="1"/>
  <c r="G40" i="1"/>
  <c r="F40" i="1"/>
  <c r="D40" i="1"/>
  <c r="C40" i="1"/>
  <c r="B40" i="1"/>
  <c r="K39" i="1"/>
  <c r="G39" i="1"/>
  <c r="F39" i="1"/>
  <c r="D39" i="1"/>
  <c r="C39" i="1"/>
  <c r="B39" i="1"/>
  <c r="K38" i="1"/>
  <c r="G38" i="1"/>
  <c r="F38" i="1"/>
  <c r="D38" i="1"/>
  <c r="C38" i="1"/>
  <c r="B38" i="1"/>
  <c r="K37" i="1"/>
  <c r="G37" i="1"/>
  <c r="F37" i="1"/>
  <c r="D37" i="1"/>
  <c r="C37" i="1"/>
  <c r="B37" i="1"/>
  <c r="K36" i="1"/>
  <c r="G36" i="1"/>
  <c r="F36" i="1"/>
  <c r="D36" i="1"/>
  <c r="C36" i="1"/>
  <c r="B36" i="1"/>
  <c r="K35" i="1"/>
  <c r="G35" i="1"/>
  <c r="F35" i="1"/>
  <c r="D35" i="1"/>
  <c r="C35" i="1"/>
  <c r="B35" i="1"/>
  <c r="K34" i="1"/>
  <c r="G34" i="1"/>
  <c r="F34" i="1"/>
  <c r="D34" i="1"/>
  <c r="C34" i="1"/>
  <c r="B34" i="1"/>
  <c r="K33" i="1"/>
  <c r="G33" i="1"/>
  <c r="F33" i="1"/>
  <c r="D33" i="1"/>
  <c r="C33" i="1"/>
  <c r="B33" i="1"/>
  <c r="K32" i="1"/>
  <c r="G32" i="1"/>
  <c r="F32" i="1"/>
  <c r="D32" i="1"/>
  <c r="C32" i="1"/>
  <c r="B32" i="1"/>
  <c r="K31" i="1"/>
  <c r="G31" i="1"/>
  <c r="F31" i="1"/>
  <c r="D31" i="1"/>
  <c r="C31" i="1"/>
  <c r="B31" i="1"/>
  <c r="K30" i="1"/>
  <c r="G30" i="1"/>
  <c r="F30" i="1"/>
  <c r="D30" i="1"/>
  <c r="E30" i="1" s="1"/>
  <c r="C30" i="1"/>
  <c r="B30" i="1"/>
  <c r="K29" i="1"/>
  <c r="G29" i="1"/>
  <c r="F29" i="1"/>
  <c r="D29" i="1"/>
  <c r="C29" i="1"/>
  <c r="B29" i="1"/>
  <c r="K28" i="1"/>
  <c r="G28" i="1"/>
  <c r="F28" i="1"/>
  <c r="D28" i="1"/>
  <c r="E28" i="1" s="1"/>
  <c r="C28" i="1"/>
  <c r="B28" i="1"/>
  <c r="K27" i="1"/>
  <c r="G27" i="1"/>
  <c r="F27" i="1"/>
  <c r="D27" i="1"/>
  <c r="C27" i="1"/>
  <c r="B27" i="1"/>
  <c r="K26" i="1"/>
  <c r="G26" i="1"/>
  <c r="F26" i="1"/>
  <c r="D26" i="1"/>
  <c r="E26" i="1" s="1"/>
  <c r="C26" i="1"/>
  <c r="B26" i="1"/>
  <c r="K25" i="1"/>
  <c r="G25" i="1"/>
  <c r="F25" i="1"/>
  <c r="D25" i="1"/>
  <c r="C25" i="1"/>
  <c r="B25" i="1"/>
  <c r="K24" i="1"/>
  <c r="G24" i="1"/>
  <c r="F24" i="1"/>
  <c r="D24" i="1"/>
  <c r="E24" i="1" s="1"/>
  <c r="C24" i="1"/>
  <c r="B24" i="1"/>
  <c r="K23" i="1"/>
  <c r="G23" i="1"/>
  <c r="F23" i="1"/>
  <c r="D23" i="1"/>
  <c r="C23" i="1"/>
  <c r="B23" i="1"/>
  <c r="K22" i="1"/>
  <c r="G22" i="1"/>
  <c r="F22" i="1"/>
  <c r="D22" i="1"/>
  <c r="E22" i="1" s="1"/>
  <c r="C22" i="1"/>
  <c r="B22" i="1"/>
  <c r="G21" i="1"/>
  <c r="F21" i="1"/>
  <c r="D21" i="1"/>
  <c r="C21" i="1"/>
  <c r="K21" i="1" s="1"/>
  <c r="B21" i="1"/>
  <c r="K20" i="1"/>
  <c r="G20" i="1"/>
  <c r="F20" i="1"/>
  <c r="D20" i="1"/>
  <c r="C20" i="1"/>
  <c r="B20" i="1"/>
  <c r="K19" i="1"/>
  <c r="G19" i="1"/>
  <c r="F19" i="1"/>
  <c r="D19" i="1"/>
  <c r="C19" i="1"/>
  <c r="B19" i="1"/>
  <c r="K18" i="1"/>
  <c r="G18" i="1"/>
  <c r="F18" i="1"/>
  <c r="D18" i="1"/>
  <c r="C18" i="1"/>
  <c r="B18" i="1"/>
  <c r="K17" i="1"/>
  <c r="G17" i="1"/>
  <c r="F17" i="1"/>
  <c r="D17" i="1"/>
  <c r="C17" i="1"/>
  <c r="B17" i="1"/>
  <c r="G16" i="1"/>
  <c r="F16" i="1"/>
  <c r="D16" i="1"/>
  <c r="C16" i="1"/>
  <c r="K16" i="1" s="1"/>
  <c r="B16" i="1"/>
  <c r="K15" i="1"/>
  <c r="G15" i="1"/>
  <c r="F15" i="1"/>
  <c r="D15" i="1"/>
  <c r="C15" i="1"/>
  <c r="B15" i="1"/>
  <c r="K14" i="1"/>
  <c r="G14" i="1"/>
  <c r="F14" i="1"/>
  <c r="D14" i="1"/>
  <c r="C14" i="1"/>
  <c r="B14" i="1"/>
  <c r="K13" i="1"/>
  <c r="G13" i="1"/>
  <c r="F13" i="1"/>
  <c r="D13" i="1"/>
  <c r="C13" i="1"/>
  <c r="B13" i="1"/>
  <c r="K12" i="1"/>
  <c r="G12" i="1"/>
  <c r="F12" i="1"/>
  <c r="D12" i="1"/>
  <c r="C12" i="1"/>
  <c r="B12" i="1"/>
  <c r="K11" i="1"/>
  <c r="G11" i="1"/>
  <c r="F11" i="1"/>
  <c r="D11" i="1"/>
  <c r="C11" i="1"/>
  <c r="B11" i="1"/>
  <c r="K10" i="1"/>
  <c r="G10" i="1"/>
  <c r="F10" i="1"/>
  <c r="D10" i="1"/>
  <c r="C10" i="1"/>
  <c r="B10" i="1"/>
  <c r="K9" i="1"/>
  <c r="G9" i="1"/>
  <c r="F9" i="1"/>
  <c r="D9" i="1"/>
  <c r="C9" i="1"/>
  <c r="B9" i="1"/>
  <c r="K8" i="1"/>
  <c r="G8" i="1"/>
  <c r="F8" i="1"/>
  <c r="D8" i="1"/>
  <c r="C8" i="1"/>
  <c r="B8" i="1"/>
  <c r="K7" i="1"/>
  <c r="G7" i="1"/>
  <c r="F7" i="1"/>
  <c r="D7" i="1"/>
  <c r="C7" i="1"/>
  <c r="B7" i="1"/>
  <c r="K6" i="1"/>
  <c r="G6" i="1"/>
  <c r="F6" i="1"/>
  <c r="D6" i="1"/>
  <c r="C6" i="1"/>
  <c r="B6" i="1"/>
  <c r="G5" i="1"/>
  <c r="F5" i="1"/>
  <c r="D5" i="1"/>
  <c r="C5" i="1"/>
  <c r="K5" i="1" s="1"/>
  <c r="B5" i="1"/>
  <c r="K4" i="1"/>
  <c r="G4" i="1"/>
  <c r="F4" i="1"/>
  <c r="D4" i="1"/>
  <c r="C4" i="1"/>
  <c r="B4" i="1"/>
  <c r="K3" i="1"/>
  <c r="G3" i="1"/>
  <c r="F3" i="1"/>
  <c r="D3" i="1"/>
  <c r="C3" i="1"/>
  <c r="B3" i="1"/>
  <c r="G2" i="1"/>
  <c r="F2" i="1"/>
  <c r="D2" i="1"/>
  <c r="C2" i="1"/>
  <c r="K2" i="1" s="1"/>
  <c r="B2" i="1"/>
  <c r="G1" i="1" l="1"/>
  <c r="F1" i="1"/>
  <c r="B6" i="2"/>
  <c r="C6" i="2" s="1"/>
  <c r="B7" i="2"/>
  <c r="C7" i="2" s="1"/>
  <c r="E32" i="1"/>
  <c r="E34" i="1"/>
  <c r="E36" i="1"/>
  <c r="E38" i="1"/>
  <c r="E40" i="1"/>
  <c r="E42" i="1"/>
  <c r="E44" i="1"/>
  <c r="E46" i="1"/>
  <c r="E48" i="1"/>
  <c r="E50" i="1"/>
  <c r="E84" i="1"/>
  <c r="E86" i="1"/>
  <c r="B4" i="2"/>
  <c r="C4" i="2" s="1"/>
  <c r="E2" i="1"/>
  <c r="E4" i="1"/>
  <c r="E68" i="1"/>
  <c r="E70" i="1"/>
  <c r="E72" i="1"/>
  <c r="E74" i="1"/>
  <c r="E76" i="1"/>
  <c r="E78" i="1"/>
  <c r="E52" i="1"/>
  <c r="E54" i="1"/>
  <c r="E56" i="1"/>
  <c r="E58" i="1"/>
  <c r="E60" i="1"/>
  <c r="E62" i="1"/>
  <c r="E64" i="1"/>
  <c r="E66" i="1"/>
  <c r="E83" i="1"/>
  <c r="E79" i="1"/>
  <c r="E75" i="1"/>
  <c r="E71" i="1"/>
  <c r="E63" i="1"/>
  <c r="E43" i="1"/>
  <c r="E39" i="1"/>
  <c r="E27" i="1"/>
  <c r="E7" i="1"/>
  <c r="E41" i="1"/>
  <c r="E33" i="1"/>
  <c r="E25" i="1"/>
  <c r="E17" i="1"/>
  <c r="E9" i="1"/>
  <c r="E67" i="1"/>
  <c r="E59" i="1"/>
  <c r="E47" i="1"/>
  <c r="E35" i="1"/>
  <c r="E23" i="1"/>
  <c r="E11" i="1"/>
  <c r="E85" i="1"/>
  <c r="E81" i="1"/>
  <c r="E77" i="1"/>
  <c r="E73" i="1"/>
  <c r="E69" i="1"/>
  <c r="E65" i="1"/>
  <c r="E61" i="1"/>
  <c r="E57" i="1"/>
  <c r="E53" i="1"/>
  <c r="E49" i="1"/>
  <c r="E45" i="1"/>
  <c r="E37" i="1"/>
  <c r="E29" i="1"/>
  <c r="E21" i="1"/>
  <c r="E13" i="1"/>
  <c r="E5" i="1"/>
  <c r="E55" i="1"/>
  <c r="E51" i="1"/>
  <c r="E31" i="1"/>
  <c r="E19" i="1"/>
  <c r="E15" i="1"/>
  <c r="E3" i="1"/>
  <c r="D6" i="3"/>
  <c r="E6" i="1"/>
  <c r="E8" i="1"/>
  <c r="E10" i="1"/>
  <c r="E12" i="1"/>
  <c r="E14" i="1"/>
  <c r="E16" i="1"/>
  <c r="E18" i="1"/>
  <c r="E20" i="1"/>
  <c r="E80" i="1"/>
  <c r="E82" i="1"/>
  <c r="B3" i="2"/>
  <c r="B5" i="2"/>
  <c r="C5" i="2" s="1"/>
  <c r="D4" i="3"/>
  <c r="D3" i="3"/>
  <c r="D5" i="3"/>
  <c r="D2" i="3" l="1"/>
  <c r="B1" i="2" s="1"/>
  <c r="B8" i="2"/>
  <c r="C3" i="2"/>
  <c r="C8" i="2" s="1"/>
  <c r="K1" i="1" l="1"/>
</calcChain>
</file>

<file path=xl/sharedStrings.xml><?xml version="1.0" encoding="utf-8"?>
<sst xmlns="http://schemas.openxmlformats.org/spreadsheetml/2006/main" count="188" uniqueCount="185">
  <si>
    <t>Όνομα</t>
  </si>
  <si>
    <t>Ημερομηνία</t>
  </si>
  <si>
    <t>Ημέρα</t>
  </si>
  <si>
    <t>Openrunner</t>
  </si>
  <si>
    <t>11-01 200χλμ %Κομοτηνή-Κεραμωτή% – Κομοτηνή (BleCyclingClub)</t>
  </si>
  <si>
    <t>ΝΑΙ</t>
  </si>
  <si>
    <t>https://www.openrunner.com/r/10507853</t>
  </si>
  <si>
    <t>18-01 300χλμ %Στα ίχνη του Περσέα% – Ελευσίνα (Bioracer Hellas)</t>
  </si>
  <si>
    <t>https://www.openrunner.com/r/10438666</t>
  </si>
  <si>
    <t>26-01 200χλμ %Νεμέα% – Ελευσίνα (Π.Ε.Π.Α.)</t>
  </si>
  <si>
    <t>https://www.openrunner.com/r/9445561</t>
  </si>
  <si>
    <t>01-02 200χλμ %Brevet Χειμώνας στον κάμπο% – Λάρισα (Π.Ο. Λάρισας)</t>
  </si>
  <si>
    <t>https://www.openrunner.com/r/10498674</t>
  </si>
  <si>
    <t>02-02 200χλμ %Γέφυρα Ποσειδωνίας% – Ελευσίνα (Bioracer Hellas)</t>
  </si>
  <si>
    <t>https://www.openrunner.com/r/10438528</t>
  </si>
  <si>
    <t>09-02 200χλμ %Σούνιο% – Κηφισιά (Greek Randonneurs)</t>
  </si>
  <si>
    <t>https://www.openrunner.com/r/8616358</t>
  </si>
  <si>
    <t>15-02 300χλμ %Νέα Αταλάντη% – Αφίδναι (BleCyclingClub)</t>
  </si>
  <si>
    <t>https://www.openrunner.com/r/10510745</t>
  </si>
  <si>
    <t>23-02 200χλμ %Ξυλόκαστρο% – Ελευσίνα (Π.Ε.Π.Α.)</t>
  </si>
  <si>
    <t>https://www.openrunner.com/r/5366878</t>
  </si>
  <si>
    <t>01-03 200χλμ %Γη των Θρακών% – Αλεξανδρούπολη (Π.Α.Σ. Αλεξανδρούπολης)</t>
  </si>
  <si>
    <t>ΙΣΩΣ</t>
  </si>
  <si>
    <t>https://www.openrunner.com/r/10457866</t>
  </si>
  <si>
    <t>01-03 200χλμ %9ο Brevet Παλαμά για τον Γιώργο% – Παλαμάς (KermesseBikeShop)</t>
  </si>
  <si>
    <t>https://www.openrunner.com/r/10528789</t>
  </si>
  <si>
    <t>07-03 200χλμ %Ολυμπιακή Ριβιέρα% – Πύργος (BleCyclingClub)</t>
  </si>
  <si>
    <t>https://www.openrunner.com/r/10524666</t>
  </si>
  <si>
    <t>14-03 200χλμ %…Λευκάδα ...το Στεριανό Νησί% – Νυδρί Λευκάδας (Γ.Σ. Λευκάδας)</t>
  </si>
  <si>
    <t>https://www.openrunner.com/r/10273893</t>
  </si>
  <si>
    <t>15-03 200χλμ %Νότιος Ευβοϊκός% – Μαρμάρι (Π.Ε.Π.Α.)</t>
  </si>
  <si>
    <t>https://www.openrunner.com/r/6579116</t>
  </si>
  <si>
    <t>21-03 200χλμ %Ανθισμένες Ροδακινιές% – Γιαννιτσά (Adventures and Wines)</t>
  </si>
  <si>
    <t>https://www.openrunner.com/r/10034991</t>
  </si>
  <si>
    <t>21-03 400χλμ %5 Νομοί% – Λαμία (Greek Randonneurs)</t>
  </si>
  <si>
    <t>https://www.openrunner.com/r/9690489</t>
  </si>
  <si>
    <t>25-03 200χλμ %Αγία Λαύρα% – Κόρινθος (Bioracer Hellas)</t>
  </si>
  <si>
    <t>https://www.openrunner.com/r/10355428</t>
  </si>
  <si>
    <t>28-03 400χλμ %Πάτρα% – Ελευσίνα (Π.Ε.Π.Α.)</t>
  </si>
  <si>
    <t>https://www.openrunner.com/r/8384119</t>
  </si>
  <si>
    <t>28-03 200χλμ %Βόρεια Θεσσαλονίκη% – Θεσσαλονίκη (BleCyclingClub)</t>
  </si>
  <si>
    <t>https://www.openrunner.com/r/10475036</t>
  </si>
  <si>
    <t>04-04 300χλμ %Γουδί 1922% – Αθήνα (Λε.Μ.Α. Θέρμου)</t>
  </si>
  <si>
    <t>https://www.openrunner.com/r/10446593</t>
  </si>
  <si>
    <t>04-04 600χλμ %Π.Ο.Κ. 600% – Καρδίτσα (Π.Ο. Καρδίτσας)</t>
  </si>
  <si>
    <t>https://www.openrunner.com/r/9167239</t>
  </si>
  <si>
    <t>12-04 24 ώρες 360+χλμ Fleche %Γιώργος Βίδος% – Αθήνα (BleCyclingClub)</t>
  </si>
  <si>
    <t>-</t>
  </si>
  <si>
    <t>24-04 600χλμ %Πύργος-Κατάκολο% – Ελευσίνα (Π.Ε.Π.Α.)</t>
  </si>
  <si>
    <t>https://www.openrunner.com/r/10496538</t>
  </si>
  <si>
    <t>25-04 200χλμ %Γύρα τσι Κέρκυρας II - Tour Around Corfu II% – Δασσιά-Κέρκυρα (Corfu, GEO-bicycling)</t>
  </si>
  <si>
    <t>01-05 400χλμ %Παρνασσός 400% – Άγ.Στέφανος (BleCyclingClub)</t>
  </si>
  <si>
    <t>https://www.openrunner.com/r/9858896</t>
  </si>
  <si>
    <t>02-05 200χλμ %Τα ψηλά βουνά% – Θέρμο (Λε.Μ.Α. Θέρμου)</t>
  </si>
  <si>
    <t>https://www.openrunner.com/r/10446590</t>
  </si>
  <si>
    <t>03-05 200χλμ %Giro di Vermio% – Αλεξάνδρεια (Αθλητικός Σύλλογος Αλεξάνδρειας)</t>
  </si>
  <si>
    <t>https://www.openrunner.com/r/7936447</t>
  </si>
  <si>
    <t>09-05 300χλμ %Έβρος καθέτως 300% – Αλεξανδρούπολη (Π.Α.Σ. Αλεξανδρούπολης)</t>
  </si>
  <si>
    <t>https://www.openrunner.com/r/10457762</t>
  </si>
  <si>
    <t>09-05 200χλμ %Brevet Πηλίου%– Βόλος (Σύλλογος Δρομέων Υγείας Βόλου)</t>
  </si>
  <si>
    <t>https://www.openrunner.com/r/10463113</t>
  </si>
  <si>
    <t>09-05 600χλμ %Λευκάδα 600% – Κόρινθος (Greek Randonneurs)</t>
  </si>
  <si>
    <t>https://www.openrunner.com/r/9830491</t>
  </si>
  <si>
    <t>09-05 200χλμ %Γέφυρα: Αγρίνιο-Άρτα% – Αγρίνιο (Γ.Π.Σ. Αγρινίου)</t>
  </si>
  <si>
    <t>https://www.openrunner.com/r/10494735</t>
  </si>
  <si>
    <t>09-05 300χλμ %Διακοπτό% – Ελευσίνα (Π.Ε.Π.Α.)</t>
  </si>
  <si>
    <t>https://www.openrunner.com/r/5366881</t>
  </si>
  <si>
    <t>10-05 200χλμ %Έλα να κάνουμε Ουριαμάδες% – Χίος (Ποδηλάτες Χίου)</t>
  </si>
  <si>
    <t>https://www.openrunner.com/r/10407966</t>
  </si>
  <si>
    <t>16-05 200χλμ %Δίρφυς% – Χαλκίδα (Α.Ο.  Αίολος)</t>
  </si>
  <si>
    <t>https://www.openrunner.com/r/10353049</t>
  </si>
  <si>
    <t>16-05 600χλμ %@Καλαμάτα% – Αθήνα (BleCyclingClub)</t>
  </si>
  <si>
    <t>https://www.openrunner.com/r/8553799</t>
  </si>
  <si>
    <t>23-05 200χλμ %Θεσσαλονίκης% – Θεσσαλονίκη (Π.Α.Σ. Θεσσαλονίκης)</t>
  </si>
  <si>
    <t>http://www.openrunner.com/r/8660139</t>
  </si>
  <si>
    <t>23-05 200χλμ %Brevet Θήβας% – Θήβα (ΣΧΟΠ Θήβας)</t>
  </si>
  <si>
    <t>https://www.openrunner.com/r/9962668</t>
  </si>
  <si>
    <t>23-05 200χλμ %Λέσβος Brevet 200km - Ελιά και Πεύκο% – Μυτιλήνη (Πο. Συ. Λέσβου)</t>
  </si>
  <si>
    <t>https://www.openrunner.com/r/10490163</t>
  </si>
  <si>
    <t>23-05 200χλμ %Νάξος 2020% – Νάξος (Λε.Μ.Α. Θέρμου)</t>
  </si>
  <si>
    <t>https://www.openrunner.com/r/10446592</t>
  </si>
  <si>
    <t>23-05 200χλμ %2ο Brevet  Ι.Π.Μεσολογγίου% – Μεσολόγγι (Σ.Φ.Π.Ι.Π.Μεσολογγίου)</t>
  </si>
  <si>
    <t>https://www.openrunner.com/r/9120147</t>
  </si>
  <si>
    <t>24-05 200χλμ %6x200 Αθήνα-Ναύπακτος% – Αθήνα (Λέσχη Ποδηλατικού Τουρισμού Ελλάδος)</t>
  </si>
  <si>
    <t>https://www.openrunner.com/r/10596572</t>
  </si>
  <si>
    <t>25-05 200χλμ %6x200 Ναύπακτος-Ιωάννινα% – Ναύπακτος (Λέσχη Ποδηλατικού Τουρισμού Ελλάδος)</t>
  </si>
  <si>
    <t>https://www.openrunner.com/r/10596887</t>
  </si>
  <si>
    <t>26-05 200χλμ %6x200 Ιωάννινα-Καστοριά% – Ιωάννινα (Λέσχη Ποδηλατικού Τουρισμού Ελλάδος)</t>
  </si>
  <si>
    <t>https://www.openrunner.com/r/10596897</t>
  </si>
  <si>
    <t>27-05 200χλμ %6x200 Καστοριά-Κιλκίς% – Καστοριά (Λέσχη Ποδηλατικού Τουρισμού Ελλάδος)</t>
  </si>
  <si>
    <t>https://www.openrunner.com/r/10596917</t>
  </si>
  <si>
    <t>28-05 200χλμ %6x200 Κιλκίς-Παρανέστι% – Κιλκίς (Λέσχη Ποδηλατικού Τουρισμού Ελλάδος)</t>
  </si>
  <si>
    <t>https://www.openrunner.com/r/10596953</t>
  </si>
  <si>
    <t>29-05 200χλμ %6x200 Παρανέστι-Αλεξανδρούπολη% – Παρανέστι (Λέσχη Ποδηλατικού Τουρισμού Ελλάδος)</t>
  </si>
  <si>
    <t>https://www.openrunner.com/r/10596964</t>
  </si>
  <si>
    <t>30-05 200χλμ %Brevet Δύο Λιμνών% – Καρδίτσα (Π.Ο. Καρδίτσας)</t>
  </si>
  <si>
    <t>https://www.openrunner.com/r/6694931</t>
  </si>
  <si>
    <t>31-05 200χλμ %Ερυθραί% – Ερυθραί (BleCyclingClub)</t>
  </si>
  <si>
    <t>https://www.openrunner.com/r/6567427</t>
  </si>
  <si>
    <t>06-06 200χλμ %Βασιλίτσα-Σμόλικας% – Γρεβενά (BleCyclingClub)</t>
  </si>
  <si>
    <t>https://www.openrunner.com/r/10016089</t>
  </si>
  <si>
    <t>06-06 200χλμ %Η κούπα του Πυθαγόρα% – Σάμος (Σύλλογος Αυτοδυτών Σάμου)</t>
  </si>
  <si>
    <t>https://www.openrunner.com/r/9960979</t>
  </si>
  <si>
    <t>07-06 200χλμ %3ος Γύρος Κισσάβου% – Στόμιο (Π.Α.Σ. Πηνειός)</t>
  </si>
  <si>
    <t>https://www.openrunner.com/r/10498494</t>
  </si>
  <si>
    <t>07-06 200χλμ %Ώτος και Εφιάλτης - Κίσσαβος% – Στόμιο (Π.Α.Σ. Πηνειός)</t>
  </si>
  <si>
    <t>https://www.openrunner.com/r/10498562</t>
  </si>
  <si>
    <t>07-06 200χλμ %Kefalonia Bike Challenge% – Πόρος Κεφαλλονιάς (yourbike.gr)</t>
  </si>
  <si>
    <t>https://www.openrunner.com/r/9052343</t>
  </si>
  <si>
    <t>07-06 200χλμ %Orestiada North Evros% – Ορεστιάδα (Keramitsis bikes)</t>
  </si>
  <si>
    <t>https://www.openrunner.com/r/8755077</t>
  </si>
  <si>
    <t>13-06 400χλμ %Κοσμάς% – Μέγαρα (Bioracer Hellas)</t>
  </si>
  <si>
    <t>https://www.openrunner.com/r/10437810</t>
  </si>
  <si>
    <t>13-06 200χλμ %Brevet Αμφίπολης 200% – Θεσσαλονίκη (Action Bike Club)</t>
  </si>
  <si>
    <t>https://www.openrunner.com/r/10370116</t>
  </si>
  <si>
    <t>19-06 1000χλμ %Ancient Tour% – Αθήνα (BleCyclingClub)</t>
  </si>
  <si>
    <t>https://www.openrunner.com/r/10508038</t>
  </si>
  <si>
    <t>21-06 200χλμ %Delphi Brevet% – Δελφοί (Δελφικές Αμφικτυονίες)</t>
  </si>
  <si>
    <t>https://www.openrunner.com/r/3615518</t>
  </si>
  <si>
    <t>27-06 200χλμ %Brevet Ηπειρώτικη Πίνδος% – Ανήλιο Ιωαννίνων (Π.Ο. Λάρισας)</t>
  </si>
  <si>
    <t>https://www.openrunner.com/r/10498667</t>
  </si>
  <si>
    <t>27-06 200χλμ %ByNight% – Αχαρνές (Π.Ε.Π.Α.)</t>
  </si>
  <si>
    <t>https://www.openrunner.com/r/10151082</t>
  </si>
  <si>
    <t>05-07 200χλμ %Στις κορυφές της Αργολίδας% – Άργος (BioracerHellas)</t>
  </si>
  <si>
    <t>https://www.openrunner.com/r/10365868</t>
  </si>
  <si>
    <t>10-07 400χλμ %Φαλακρό 400% – Κομοτηνή (BleCyclingClub)</t>
  </si>
  <si>
    <t>https://www.openrunner.com/r/10508065</t>
  </si>
  <si>
    <t>11-07 200χλμ %4ο Brevet Καστοριάς 200 χλμ 2020 / Η Γυναίκα της Πίνδου% – Καστοριά (Π.Σ. Καστοριάς 620)</t>
  </si>
  <si>
    <t>https://www.openrunner.com/r/10488868</t>
  </si>
  <si>
    <t>26-07 200χλμ %Δασοχώρι% – Δασοχώρι (Π.Ε.Π.Α.)</t>
  </si>
  <si>
    <t>https://www.openrunner.com/r/5285545</t>
  </si>
  <si>
    <t>01-08 200χλμ %Σχινιάς / Σούνιο νυχτερινό% – Σχινιάς (BleCyclingClub)</t>
  </si>
  <si>
    <t>https://www.openrunner.com/r/10508082</t>
  </si>
  <si>
    <t>02-08 200χλμ %Γύρος Μεσσηνίας% – Γαργαλιάνοι (BioracerHellas)</t>
  </si>
  <si>
    <t>https://www.openrunner.com/r/10269689</t>
  </si>
  <si>
    <t>22-08 300χλμ %BLE Brevet Week Thessaloniki 300% – Θεσσαλονίκη (BleCyclingClub)</t>
  </si>
  <si>
    <t>https://www.openrunner.com/r/10508112</t>
  </si>
  <si>
    <t>23-08 200χλμ %BLE Brevet Week Thessaloniki 200% – Θεσσαλονίκη (BleCyclingClub)</t>
  </si>
  <si>
    <t>https://www.openrunner.com/r/10508102</t>
  </si>
  <si>
    <t>24-08 400χλμ %BLE Brevet Week Thessaloniki 400% – Θεσσαλονίκη (BleCyclingClub)</t>
  </si>
  <si>
    <t>https://www.openrunner.com/r/10508152</t>
  </si>
  <si>
    <t>26-08 600χλμ %BLE Brevet Week Thessaloniki 600% – Θεσσαλονίκη (BleCyclingClub)</t>
  </si>
  <si>
    <t>https://www.openrunner.com/r/10508193</t>
  </si>
  <si>
    <t>05-09 200χλμ %Αρβανίτσα% – Ελευσίνα (Greek Randonneurs)</t>
  </si>
  <si>
    <t>https://www.openrunner.com/r/10473961</t>
  </si>
  <si>
    <t>05-09 200χλμ %Brevet Κως-Κάλυμνος% – Κως (Π.Ο. Κω)</t>
  </si>
  <si>
    <t>https://www.openrunner.com/r/9087886</t>
  </si>
  <si>
    <t>06-09 200χλμ %Real Tour of Chios% – Χίος (BleCyclingClub)</t>
  </si>
  <si>
    <t>https://www.openrunner.com/r/10432763</t>
  </si>
  <si>
    <t>12-09 200χλμ %Brevet Βόλβης - Χολομώντα 200% –  Θεσσαλονίκη / ΙΚΕΑ (Action Bike Club)</t>
  </si>
  <si>
    <t>https://www.openrunner.com/r/10370123</t>
  </si>
  <si>
    <t>12-09 200χλμ %Τείχιο Brevet% – Τείχιο Δωρίδος (Gosport)</t>
  </si>
  <si>
    <t>https://www.openrunner.com/r/8978135</t>
  </si>
  <si>
    <t>19-09 200χλμ %September Forest Ride 200% – Αλεξανδρούπολη (Π.Α.Σ. Αλεξανδρούπολης)</t>
  </si>
  <si>
    <t>https://www.openrunner.com/r/10455073</t>
  </si>
  <si>
    <t>20-09 200χλμ %Αττικής Classic% – Αθήνα (Π.Ε.Π.Α.)</t>
  </si>
  <si>
    <t>https://www.openrunner.com/r/4339818</t>
  </si>
  <si>
    <t>26-09 200χλμ %Gravel Brevet% – Χαλκίδα (Α.Ο. Αίολος)</t>
  </si>
  <si>
    <t>https://www.openrunner.com/r/10504711</t>
  </si>
  <si>
    <t>27-09 200χλμ %Στα μυστικά του Βάλτου% – Γιαννιτσά (Φυσιολατρικός Ορειβατικός Όμιλος Γιαννιτσών)</t>
  </si>
  <si>
    <t>https://www.openrunner.com/r/10311059</t>
  </si>
  <si>
    <t>03-10 200χλμ %Κούκος% – Κούκος Πιερίας (Λε.Μ.Α. Θέρμου)</t>
  </si>
  <si>
    <t>https://www.openrunner.com/r/10458465</t>
  </si>
  <si>
    <t>10-10 300χλμ %Δόξα% – Ελευσίνα (Greek Randonneurs)</t>
  </si>
  <si>
    <t>https://www.openrunner.com/r/8932762</t>
  </si>
  <si>
    <t>17-10 200χλμ %Γύρος του Ψηλορείτη% – Ηράκλειο (Αθλητικό Σωματείο ΑμεΑ ΤΑΛΩΣ)</t>
  </si>
  <si>
    <t>https://www.openrunner.com/r/10542333</t>
  </si>
  <si>
    <t>17-10 200χλμ %Brevet Philippi% – Αρχαιολογικός χώρος Φιλίππων (Οψόμεθα εις Φιλίππους)</t>
  </si>
  <si>
    <t>https://www.openrunner.com/r/7906305</t>
  </si>
  <si>
    <t>18-10 200χλμ %Γύρος Πάρνωνα% – Ναύπλιο (Α.Ο. Αίολος)</t>
  </si>
  <si>
    <t>https://www.openrunner.com/r/10636344</t>
  </si>
  <si>
    <t>07-11 200χλμ %Βόρεια Εύβοια% – Χαλκίδα (Α.Ο. Αίολος)</t>
  </si>
  <si>
    <t>https://www.openrunner.com/r/4301840</t>
  </si>
  <si>
    <t>14-11 200χλμ %Γουδί 2020% – Αθήνα (Kassimatis Cycling)</t>
  </si>
  <si>
    <t>https://www.openrunner.com/r/10486597</t>
  </si>
  <si>
    <t>SR</t>
  </si>
  <si>
    <t>ΣΥΝΟΛΑ</t>
  </si>
  <si>
    <t>Συμμετοχή</t>
  </si>
  <si>
    <t>dddd/yyyy</t>
  </si>
  <si>
    <t>Απόσταση</t>
  </si>
  <si>
    <r>
      <t xml:space="preserve">ΘΑ ΠΑΩ
</t>
    </r>
    <r>
      <rPr>
        <b/>
        <sz val="10"/>
        <color rgb="FF000000"/>
        <rFont val="Arial"/>
        <family val="2"/>
        <charset val="161"/>
      </rPr>
      <t>Επιλογή από
 το βελάκι στα δεξιά
 ΝΑΙ / ΙΣΩΣ</t>
    </r>
  </si>
  <si>
    <r>
      <t xml:space="preserve">Υψομετρικά
OpenRunner
</t>
    </r>
    <r>
      <rPr>
        <b/>
        <sz val="10"/>
        <color rgb="FF000000"/>
        <rFont val="Arial"/>
        <family val="2"/>
        <charset val="161"/>
      </rPr>
      <t>Στρογγυλοποίηση προς τα πάνω άνα 50</t>
    </r>
  </si>
  <si>
    <t>BREVET ανά Απόσταση</t>
  </si>
  <si>
    <t>Σύνολο
Χιλιομέτρων</t>
  </si>
  <si>
    <t>Super
Randonneur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</si>
</sst>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dd/mm/yyyy"/>
    <numFmt numFmtId="165" formatCode="[$-408]d/m/yyyy"/>
  </numFmts>
  <fonts count="10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u/>
      <sz val="12"/>
      <color rgb="FF0000FF"/>
      <name val="Arial"/>
      <family val="2"/>
      <charset val="161"/>
    </font>
    <font>
      <u/>
      <sz val="10"/>
      <color rgb="FF0000FF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b/>
      <sz val="14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Border="0" applyProtection="0"/>
    <xf numFmtId="0" fontId="1" fillId="0" borderId="0"/>
    <xf numFmtId="0" fontId="7" fillId="0" borderId="1" applyNumberFormat="0" applyFill="0" applyAlignment="0" applyProtection="0"/>
  </cellStyleXfs>
  <cellXfs count="37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Alignment="1">
      <alignment horizontal="left"/>
    </xf>
    <xf numFmtId="1" fontId="2" fillId="0" borderId="0" xfId="0" applyNumberFormat="1" applyFont="1" applyAlignment="1"/>
    <xf numFmtId="3" fontId="3" fillId="0" borderId="0" xfId="2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center" vertical="center" wrapText="1"/>
    </xf>
    <xf numFmtId="1" fontId="3" fillId="0" borderId="0" xfId="2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wrapText="1"/>
    </xf>
    <xf numFmtId="0" fontId="2" fillId="0" borderId="0" xfId="2" applyFont="1" applyAlignment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/>
    <xf numFmtId="3" fontId="2" fillId="0" borderId="0" xfId="2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Font="1"/>
    <xf numFmtId="0" fontId="0" fillId="2" borderId="0" xfId="0" applyFill="1"/>
    <xf numFmtId="0" fontId="2" fillId="0" borderId="0" xfId="0" applyFont="1"/>
    <xf numFmtId="0" fontId="4" fillId="0" borderId="0" xfId="1" applyFont="1"/>
    <xf numFmtId="0" fontId="3" fillId="0" borderId="0" xfId="2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2" xfId="0" applyNumberFormat="1" applyFont="1" applyBorder="1" applyAlignment="1"/>
    <xf numFmtId="3" fontId="8" fillId="0" borderId="1" xfId="3" applyNumberFormat="1" applyFont="1" applyAlignme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4">
    <cellStyle name="Κανονικό" xfId="0" builtinId="0"/>
    <cellStyle name="Κανονικό 2" xfId="2"/>
    <cellStyle name="Σύνολο" xfId="3" builtinId="25"/>
    <cellStyle name="Υπερ-σύνδεση" xfId="1" builtinId="8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1" defaultTableStyle="TableStyleMedium2" defaultPivotStyle="PivotStyleLight16">
    <tableStyle name="MySqlDefault" pivot="0" table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penrunner.com/r/6579116" TargetMode="External"/><Relationship Id="rId18" Type="http://schemas.openxmlformats.org/officeDocument/2006/relationships/hyperlink" Target="https://www.openrunner.com/r/10475036" TargetMode="External"/><Relationship Id="rId26" Type="http://schemas.openxmlformats.org/officeDocument/2006/relationships/hyperlink" Target="https://www.openrunner.com/r/10457762" TargetMode="External"/><Relationship Id="rId39" Type="http://schemas.openxmlformats.org/officeDocument/2006/relationships/hyperlink" Target="https://www.openrunner.com/r/10596572" TargetMode="External"/><Relationship Id="rId21" Type="http://schemas.openxmlformats.org/officeDocument/2006/relationships/hyperlink" Target="https://www.openrunner.com/r/10496538" TargetMode="External"/><Relationship Id="rId34" Type="http://schemas.openxmlformats.org/officeDocument/2006/relationships/hyperlink" Target="http://www.openrunner.com/r/8660139" TargetMode="External"/><Relationship Id="rId42" Type="http://schemas.openxmlformats.org/officeDocument/2006/relationships/hyperlink" Target="https://www.openrunner.com/r/10596917" TargetMode="External"/><Relationship Id="rId47" Type="http://schemas.openxmlformats.org/officeDocument/2006/relationships/hyperlink" Target="https://www.openrunner.com/r/10016089" TargetMode="External"/><Relationship Id="rId50" Type="http://schemas.openxmlformats.org/officeDocument/2006/relationships/hyperlink" Target="https://www.openrunner.com/r/10498562" TargetMode="External"/><Relationship Id="rId55" Type="http://schemas.openxmlformats.org/officeDocument/2006/relationships/hyperlink" Target="https://www.openrunner.com/r/10508038" TargetMode="External"/><Relationship Id="rId63" Type="http://schemas.openxmlformats.org/officeDocument/2006/relationships/hyperlink" Target="https://www.openrunner.com/r/10508082" TargetMode="External"/><Relationship Id="rId68" Type="http://schemas.openxmlformats.org/officeDocument/2006/relationships/hyperlink" Target="https://www.openrunner.com/r/10508193" TargetMode="External"/><Relationship Id="rId76" Type="http://schemas.openxmlformats.org/officeDocument/2006/relationships/hyperlink" Target="https://www.openrunner.com/r/10504711" TargetMode="External"/><Relationship Id="rId84" Type="http://schemas.openxmlformats.org/officeDocument/2006/relationships/hyperlink" Target="https://www.openrunner.com/r/10486597" TargetMode="External"/><Relationship Id="rId7" Type="http://schemas.openxmlformats.org/officeDocument/2006/relationships/hyperlink" Target="https://www.openrunner.com/r/10510745" TargetMode="External"/><Relationship Id="rId71" Type="http://schemas.openxmlformats.org/officeDocument/2006/relationships/hyperlink" Target="https://www.openrunner.com/r/10432763" TargetMode="External"/><Relationship Id="rId2" Type="http://schemas.openxmlformats.org/officeDocument/2006/relationships/hyperlink" Target="https://www.openrunner.com/r/10438666" TargetMode="External"/><Relationship Id="rId16" Type="http://schemas.openxmlformats.org/officeDocument/2006/relationships/hyperlink" Target="https://www.openrunner.com/r/10355428" TargetMode="External"/><Relationship Id="rId29" Type="http://schemas.openxmlformats.org/officeDocument/2006/relationships/hyperlink" Target="https://www.openrunner.com/r/10494735" TargetMode="External"/><Relationship Id="rId11" Type="http://schemas.openxmlformats.org/officeDocument/2006/relationships/hyperlink" Target="https://www.openrunner.com/r/10524666" TargetMode="External"/><Relationship Id="rId24" Type="http://schemas.openxmlformats.org/officeDocument/2006/relationships/hyperlink" Target="https://www.openrunner.com/r/10446590" TargetMode="External"/><Relationship Id="rId32" Type="http://schemas.openxmlformats.org/officeDocument/2006/relationships/hyperlink" Target="https://www.openrunner.com/r/10353049" TargetMode="External"/><Relationship Id="rId37" Type="http://schemas.openxmlformats.org/officeDocument/2006/relationships/hyperlink" Target="https://www.openrunner.com/r/10446592" TargetMode="External"/><Relationship Id="rId40" Type="http://schemas.openxmlformats.org/officeDocument/2006/relationships/hyperlink" Target="https://www.openrunner.com/r/10596887" TargetMode="External"/><Relationship Id="rId45" Type="http://schemas.openxmlformats.org/officeDocument/2006/relationships/hyperlink" Target="https://www.openrunner.com/r/6694931" TargetMode="External"/><Relationship Id="rId53" Type="http://schemas.openxmlformats.org/officeDocument/2006/relationships/hyperlink" Target="https://www.openrunner.com/r/10437810" TargetMode="External"/><Relationship Id="rId58" Type="http://schemas.openxmlformats.org/officeDocument/2006/relationships/hyperlink" Target="https://www.openrunner.com/r/10151082" TargetMode="External"/><Relationship Id="rId66" Type="http://schemas.openxmlformats.org/officeDocument/2006/relationships/hyperlink" Target="https://www.openrunner.com/r/10508102" TargetMode="External"/><Relationship Id="rId74" Type="http://schemas.openxmlformats.org/officeDocument/2006/relationships/hyperlink" Target="https://www.openrunner.com/r/10455073" TargetMode="External"/><Relationship Id="rId79" Type="http://schemas.openxmlformats.org/officeDocument/2006/relationships/hyperlink" Target="https://www.openrunner.com/r/8932762" TargetMode="External"/><Relationship Id="rId5" Type="http://schemas.openxmlformats.org/officeDocument/2006/relationships/hyperlink" Target="https://www.openrunner.com/r/10438528" TargetMode="External"/><Relationship Id="rId61" Type="http://schemas.openxmlformats.org/officeDocument/2006/relationships/hyperlink" Target="https://www.openrunner.com/r/10488868" TargetMode="External"/><Relationship Id="rId82" Type="http://schemas.openxmlformats.org/officeDocument/2006/relationships/hyperlink" Target="https://www.openrunner.com/r/10636344" TargetMode="External"/><Relationship Id="rId19" Type="http://schemas.openxmlformats.org/officeDocument/2006/relationships/hyperlink" Target="https://www.openrunner.com/r/10446593" TargetMode="External"/><Relationship Id="rId4" Type="http://schemas.openxmlformats.org/officeDocument/2006/relationships/hyperlink" Target="https://www.openrunner.com/r/10498674" TargetMode="External"/><Relationship Id="rId9" Type="http://schemas.openxmlformats.org/officeDocument/2006/relationships/hyperlink" Target="https://www.openrunner.com/r/10457866" TargetMode="External"/><Relationship Id="rId14" Type="http://schemas.openxmlformats.org/officeDocument/2006/relationships/hyperlink" Target="https://www.openrunner.com/r/10034991" TargetMode="External"/><Relationship Id="rId22" Type="http://schemas.openxmlformats.org/officeDocument/2006/relationships/hyperlink" Target="https://www.openrunner.com/r/10496538" TargetMode="External"/><Relationship Id="rId27" Type="http://schemas.openxmlformats.org/officeDocument/2006/relationships/hyperlink" Target="https://www.openrunner.com/r/10463113" TargetMode="External"/><Relationship Id="rId30" Type="http://schemas.openxmlformats.org/officeDocument/2006/relationships/hyperlink" Target="https://www.openrunner.com/r/5366881" TargetMode="External"/><Relationship Id="rId35" Type="http://schemas.openxmlformats.org/officeDocument/2006/relationships/hyperlink" Target="https://www.openrunner.com/r/9962668" TargetMode="External"/><Relationship Id="rId43" Type="http://schemas.openxmlformats.org/officeDocument/2006/relationships/hyperlink" Target="https://www.openrunner.com/r/10596953" TargetMode="External"/><Relationship Id="rId48" Type="http://schemas.openxmlformats.org/officeDocument/2006/relationships/hyperlink" Target="https://www.openrunner.com/r/9960979" TargetMode="External"/><Relationship Id="rId56" Type="http://schemas.openxmlformats.org/officeDocument/2006/relationships/hyperlink" Target="https://www.openrunner.com/r/3615518" TargetMode="External"/><Relationship Id="rId64" Type="http://schemas.openxmlformats.org/officeDocument/2006/relationships/hyperlink" Target="https://www.openrunner.com/r/10269689" TargetMode="External"/><Relationship Id="rId69" Type="http://schemas.openxmlformats.org/officeDocument/2006/relationships/hyperlink" Target="https://www.openrunner.com/r/10473961" TargetMode="External"/><Relationship Id="rId77" Type="http://schemas.openxmlformats.org/officeDocument/2006/relationships/hyperlink" Target="https://www.openrunner.com/r/10311059" TargetMode="External"/><Relationship Id="rId8" Type="http://schemas.openxmlformats.org/officeDocument/2006/relationships/hyperlink" Target="https://www.openrunner.com/r/5366878" TargetMode="External"/><Relationship Id="rId51" Type="http://schemas.openxmlformats.org/officeDocument/2006/relationships/hyperlink" Target="https://www.openrunner.com/r/9052343" TargetMode="External"/><Relationship Id="rId72" Type="http://schemas.openxmlformats.org/officeDocument/2006/relationships/hyperlink" Target="https://www.openrunner.com/r/10370123" TargetMode="External"/><Relationship Id="rId80" Type="http://schemas.openxmlformats.org/officeDocument/2006/relationships/hyperlink" Target="https://www.openrunner.com/r/10542333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openrunner.com/r/9445561" TargetMode="External"/><Relationship Id="rId12" Type="http://schemas.openxmlformats.org/officeDocument/2006/relationships/hyperlink" Target="https://www.openrunner.com/r/10273893" TargetMode="External"/><Relationship Id="rId17" Type="http://schemas.openxmlformats.org/officeDocument/2006/relationships/hyperlink" Target="https://www.openrunner.com/r/8384119" TargetMode="External"/><Relationship Id="rId25" Type="http://schemas.openxmlformats.org/officeDocument/2006/relationships/hyperlink" Target="https://www.openrunner.com/r/7936447" TargetMode="External"/><Relationship Id="rId33" Type="http://schemas.openxmlformats.org/officeDocument/2006/relationships/hyperlink" Target="https://www.openrunner.com/r/8553799" TargetMode="External"/><Relationship Id="rId38" Type="http://schemas.openxmlformats.org/officeDocument/2006/relationships/hyperlink" Target="https://www.openrunner.com/r/9120147" TargetMode="External"/><Relationship Id="rId46" Type="http://schemas.openxmlformats.org/officeDocument/2006/relationships/hyperlink" Target="https://www.openrunner.com/r/6567427" TargetMode="External"/><Relationship Id="rId59" Type="http://schemas.openxmlformats.org/officeDocument/2006/relationships/hyperlink" Target="https://www.openrunner.com/r/10365868" TargetMode="External"/><Relationship Id="rId67" Type="http://schemas.openxmlformats.org/officeDocument/2006/relationships/hyperlink" Target="https://www.openrunner.com/r/10508152" TargetMode="External"/><Relationship Id="rId20" Type="http://schemas.openxmlformats.org/officeDocument/2006/relationships/hyperlink" Target="https://www.openrunner.com/r/9167239" TargetMode="External"/><Relationship Id="rId41" Type="http://schemas.openxmlformats.org/officeDocument/2006/relationships/hyperlink" Target="https://www.openrunner.com/r/10596897" TargetMode="External"/><Relationship Id="rId54" Type="http://schemas.openxmlformats.org/officeDocument/2006/relationships/hyperlink" Target="https://www.openrunner.com/r/10370116" TargetMode="External"/><Relationship Id="rId62" Type="http://schemas.openxmlformats.org/officeDocument/2006/relationships/hyperlink" Target="https://www.openrunner.com/r/5285545" TargetMode="External"/><Relationship Id="rId70" Type="http://schemas.openxmlformats.org/officeDocument/2006/relationships/hyperlink" Target="https://www.openrunner.com/r/9087886" TargetMode="External"/><Relationship Id="rId75" Type="http://schemas.openxmlformats.org/officeDocument/2006/relationships/hyperlink" Target="https://www.openrunner.com/r/4339818" TargetMode="External"/><Relationship Id="rId83" Type="http://schemas.openxmlformats.org/officeDocument/2006/relationships/hyperlink" Target="https://www.openrunner.com/r/4301840" TargetMode="External"/><Relationship Id="rId1" Type="http://schemas.openxmlformats.org/officeDocument/2006/relationships/hyperlink" Target="https://www.openrunner.com/r/10507853" TargetMode="External"/><Relationship Id="rId6" Type="http://schemas.openxmlformats.org/officeDocument/2006/relationships/hyperlink" Target="https://www.openrunner.com/r/8616358" TargetMode="External"/><Relationship Id="rId15" Type="http://schemas.openxmlformats.org/officeDocument/2006/relationships/hyperlink" Target="https://www.openrunner.com/r/9690489" TargetMode="External"/><Relationship Id="rId23" Type="http://schemas.openxmlformats.org/officeDocument/2006/relationships/hyperlink" Target="https://www.openrunner.com/r/9858896" TargetMode="External"/><Relationship Id="rId28" Type="http://schemas.openxmlformats.org/officeDocument/2006/relationships/hyperlink" Target="https://www.openrunner.com/r/9830491" TargetMode="External"/><Relationship Id="rId36" Type="http://schemas.openxmlformats.org/officeDocument/2006/relationships/hyperlink" Target="https://www.openrunner.com/r/10490163" TargetMode="External"/><Relationship Id="rId49" Type="http://schemas.openxmlformats.org/officeDocument/2006/relationships/hyperlink" Target="https://www.openrunner.com/r/10498494" TargetMode="External"/><Relationship Id="rId57" Type="http://schemas.openxmlformats.org/officeDocument/2006/relationships/hyperlink" Target="https://www.openrunner.com/r/10498667" TargetMode="External"/><Relationship Id="rId10" Type="http://schemas.openxmlformats.org/officeDocument/2006/relationships/hyperlink" Target="https://www.openrunner.com/r/10528789" TargetMode="External"/><Relationship Id="rId31" Type="http://schemas.openxmlformats.org/officeDocument/2006/relationships/hyperlink" Target="https://www.openrunner.com/r/10407966" TargetMode="External"/><Relationship Id="rId44" Type="http://schemas.openxmlformats.org/officeDocument/2006/relationships/hyperlink" Target="https://www.openrunner.com/r/10596964" TargetMode="External"/><Relationship Id="rId52" Type="http://schemas.openxmlformats.org/officeDocument/2006/relationships/hyperlink" Target="https://www.openrunner.com/r/8755077" TargetMode="External"/><Relationship Id="rId60" Type="http://schemas.openxmlformats.org/officeDocument/2006/relationships/hyperlink" Target="https://www.openrunner.com/r/10508065" TargetMode="External"/><Relationship Id="rId65" Type="http://schemas.openxmlformats.org/officeDocument/2006/relationships/hyperlink" Target="https://www.openrunner.com/r/10508112" TargetMode="External"/><Relationship Id="rId73" Type="http://schemas.openxmlformats.org/officeDocument/2006/relationships/hyperlink" Target="https://www.openrunner.com/r/8978135" TargetMode="External"/><Relationship Id="rId78" Type="http://schemas.openxmlformats.org/officeDocument/2006/relationships/hyperlink" Target="https://www.openrunner.com/r/10458465" TargetMode="External"/><Relationship Id="rId81" Type="http://schemas.openxmlformats.org/officeDocument/2006/relationships/hyperlink" Target="https://www.openrunner.com/r/79063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53"/>
  <sheetViews>
    <sheetView tabSelected="1" topLeftCell="B1" zoomScaleNormal="100" workbookViewId="0">
      <selection activeCell="B1" sqref="B1"/>
    </sheetView>
  </sheetViews>
  <sheetFormatPr defaultColWidth="0" defaultRowHeight="15" zeroHeight="1" x14ac:dyDescent="0.2"/>
  <cols>
    <col min="1" max="1" width="111" style="1" hidden="1" customWidth="1"/>
    <col min="2" max="2" width="60.140625" style="1" customWidth="1"/>
    <col min="3" max="3" width="16.7109375" style="1" customWidth="1"/>
    <col min="4" max="4" width="15.140625" style="2" customWidth="1"/>
    <col min="5" max="5" width="12.7109375" style="3" customWidth="1"/>
    <col min="6" max="6" width="34.140625" style="1" customWidth="1"/>
    <col min="7" max="7" width="47.7109375" style="1" customWidth="1"/>
    <col min="8" max="8" width="16.28515625" style="29" customWidth="1"/>
    <col min="9" max="9" width="23.140625" style="4" customWidth="1"/>
    <col min="10" max="10" width="42.140625" style="5" customWidth="1"/>
    <col min="11" max="11" width="52.7109375" style="6" hidden="1" customWidth="1"/>
    <col min="12" max="27" width="11.7109375" style="1" hidden="1"/>
    <col min="28" max="1025" width="0" style="1" hidden="1"/>
    <col min="1026" max="16384" width="14.42578125" style="26" hidden="1"/>
  </cols>
  <sheetData>
    <row r="1" spans="1:12" ht="72.75" x14ac:dyDescent="0.2">
      <c r="B1" s="22" t="s">
        <v>0</v>
      </c>
      <c r="C1" s="7" t="s">
        <v>179</v>
      </c>
      <c r="D1" s="8" t="s">
        <v>1</v>
      </c>
      <c r="E1" s="9" t="s">
        <v>2</v>
      </c>
      <c r="F1" s="10" t="str">
        <f>"Πόλη :"&amp;SUBTOTAL(3,F2:F84)</f>
        <v>Πόλη :83</v>
      </c>
      <c r="G1" s="10" t="str">
        <f>"Διοργανωτής :"&amp;SUBTOTAL(3,G2:G84)</f>
        <v>Διοργανωτής :83</v>
      </c>
      <c r="H1" s="28" t="s">
        <v>180</v>
      </c>
      <c r="I1" s="11" t="s">
        <v>181</v>
      </c>
      <c r="J1" s="10" t="s">
        <v>3</v>
      </c>
      <c r="K1" s="12" t="str">
        <f>"Brevets : " &amp; SUBTOTAL(2,K2:K84) &amp; " --- " &amp; "ΧΛΜ : " &amp; SUBTOTAL(9,K2:K84) &amp; " --- " &amp;  IF(Vars!D2=0,"ΔΕΝ ΒΓΑΙΝΕΙΣ SR","ΒΓΑΙΝΕΙΣ SR")</f>
        <v>Brevets : 0 --- ΧΛΜ : 0 --- ΔΕΝ ΒΓΑΙΝΕΙΣ SR</v>
      </c>
      <c r="L1" s="22"/>
    </row>
    <row r="2" spans="1:12" x14ac:dyDescent="0.2">
      <c r="A2" s="1" t="s">
        <v>4</v>
      </c>
      <c r="B2" s="1" t="str">
        <f t="shared" ref="B2:B33" si="0">SUBSTITUTE(MID(SUBSTITUTE("%" &amp; A2&amp;REPT(" ",6),"%",REPT(";",255)),2*255,255),";","")</f>
        <v>Κομοτηνή-Κεραμωτή</v>
      </c>
      <c r="C2" s="13" t="str">
        <f t="shared" ref="C2:C33" si="1">RIGHT(LEFT(A2,12),6)</f>
        <v>200χλμ</v>
      </c>
      <c r="D2" s="14">
        <f t="shared" ref="D2:D33" si="2">DATE("2020",RIGHT(LEFT($A2,5),2),LEFT($A2,2))</f>
        <v>43841</v>
      </c>
      <c r="E2" s="15" t="str">
        <f>TEXT(D2,Vars!$F$4)</f>
        <v>Σάββατο</v>
      </c>
      <c r="F2" s="1" t="str">
        <f t="shared" ref="F2:F33" si="3">MID(LEFT(A2,FIND(" (",A2)-1),FIND("– ",A2)+2,LEN(A2))</f>
        <v>Κομοτηνή</v>
      </c>
      <c r="G2" s="16" t="str">
        <f t="shared" ref="G2:G33" si="4">MID(LEFT(A2,FIND(")",A2)-1),FIND(" (",A2)+2,LEN(A2))</f>
        <v>BleCyclingClub</v>
      </c>
      <c r="I2" s="4">
        <v>900</v>
      </c>
      <c r="J2" s="17" t="s">
        <v>6</v>
      </c>
      <c r="K2" s="6" t="str">
        <f t="shared" ref="K2:K33" si="5">IF(H2="ΝΑΙ",VALUE(LEFT(C2,3)),"")</f>
        <v/>
      </c>
    </row>
    <row r="3" spans="1:12" x14ac:dyDescent="0.2">
      <c r="A3" s="1" t="s">
        <v>7</v>
      </c>
      <c r="B3" s="1" t="str">
        <f t="shared" si="0"/>
        <v>Στα ίχνη του Περσέα</v>
      </c>
      <c r="C3" s="13" t="str">
        <f t="shared" si="1"/>
        <v>300χλμ</v>
      </c>
      <c r="D3" s="14">
        <f t="shared" si="2"/>
        <v>43848</v>
      </c>
      <c r="E3" s="15" t="str">
        <f>TEXT(D3,Vars!$F$4)</f>
        <v>Σάββατο</v>
      </c>
      <c r="F3" s="1" t="str">
        <f t="shared" si="3"/>
        <v>Ελευσίνα</v>
      </c>
      <c r="G3" s="16" t="str">
        <f t="shared" si="4"/>
        <v>Bioracer Hellas</v>
      </c>
      <c r="I3" s="4">
        <v>2500</v>
      </c>
      <c r="J3" s="17" t="s">
        <v>8</v>
      </c>
      <c r="K3" s="6" t="str">
        <f t="shared" si="5"/>
        <v/>
      </c>
    </row>
    <row r="4" spans="1:12" x14ac:dyDescent="0.2">
      <c r="A4" s="1" t="s">
        <v>9</v>
      </c>
      <c r="B4" s="1" t="str">
        <f t="shared" si="0"/>
        <v>Νεμέα</v>
      </c>
      <c r="C4" s="13" t="str">
        <f t="shared" si="1"/>
        <v>200χλμ</v>
      </c>
      <c r="D4" s="14">
        <f t="shared" si="2"/>
        <v>43856</v>
      </c>
      <c r="E4" s="15" t="str">
        <f>TEXT(D4,Vars!$F$4)</f>
        <v>Κυριακή</v>
      </c>
      <c r="F4" s="1" t="str">
        <f t="shared" si="3"/>
        <v>Ελευσίνα</v>
      </c>
      <c r="G4" s="16" t="str">
        <f t="shared" si="4"/>
        <v>Π.Ε.Π.Α.</v>
      </c>
      <c r="I4" s="4">
        <v>1550</v>
      </c>
      <c r="J4" s="17" t="s">
        <v>10</v>
      </c>
      <c r="K4" s="6" t="str">
        <f t="shared" si="5"/>
        <v/>
      </c>
    </row>
    <row r="5" spans="1:12" x14ac:dyDescent="0.2">
      <c r="A5" s="1" t="s">
        <v>11</v>
      </c>
      <c r="B5" s="1" t="str">
        <f t="shared" si="0"/>
        <v>Brevet Χειμώνας στον κάμπο</v>
      </c>
      <c r="C5" s="13" t="str">
        <f t="shared" si="1"/>
        <v>200χλμ</v>
      </c>
      <c r="D5" s="14">
        <f t="shared" si="2"/>
        <v>43862</v>
      </c>
      <c r="E5" s="15" t="str">
        <f>TEXT(D5,Vars!$F$4)</f>
        <v>Σάββατο</v>
      </c>
      <c r="F5" s="1" t="str">
        <f t="shared" si="3"/>
        <v>Λάρισα</v>
      </c>
      <c r="G5" s="16" t="str">
        <f t="shared" si="4"/>
        <v>Π.Ο. Λάρισας</v>
      </c>
      <c r="I5" s="4">
        <v>1350</v>
      </c>
      <c r="J5" s="17" t="s">
        <v>12</v>
      </c>
      <c r="K5" s="6" t="str">
        <f t="shared" si="5"/>
        <v/>
      </c>
    </row>
    <row r="6" spans="1:12" x14ac:dyDescent="0.2">
      <c r="A6" s="1" t="s">
        <v>13</v>
      </c>
      <c r="B6" s="1" t="str">
        <f t="shared" si="0"/>
        <v>Γέφυρα Ποσειδωνίας</v>
      </c>
      <c r="C6" s="13" t="str">
        <f t="shared" si="1"/>
        <v>200χλμ</v>
      </c>
      <c r="D6" s="14">
        <f t="shared" si="2"/>
        <v>43863</v>
      </c>
      <c r="E6" s="15" t="str">
        <f>TEXT(D6,Vars!$F$4)</f>
        <v>Κυριακή</v>
      </c>
      <c r="F6" s="1" t="str">
        <f t="shared" si="3"/>
        <v>Ελευσίνα</v>
      </c>
      <c r="G6" s="16" t="str">
        <f t="shared" si="4"/>
        <v>Bioracer Hellas</v>
      </c>
      <c r="I6" s="4">
        <v>2150</v>
      </c>
      <c r="J6" s="27" t="s">
        <v>14</v>
      </c>
      <c r="K6" s="6" t="str">
        <f t="shared" si="5"/>
        <v/>
      </c>
    </row>
    <row r="7" spans="1:12" x14ac:dyDescent="0.2">
      <c r="A7" s="1" t="s">
        <v>15</v>
      </c>
      <c r="B7" s="1" t="str">
        <f t="shared" si="0"/>
        <v>Σούνιο</v>
      </c>
      <c r="C7" s="13" t="str">
        <f t="shared" si="1"/>
        <v>200χλμ</v>
      </c>
      <c r="D7" s="14">
        <f t="shared" si="2"/>
        <v>43870</v>
      </c>
      <c r="E7" s="15" t="str">
        <f>TEXT(D7,Vars!$F$4)</f>
        <v>Κυριακή</v>
      </c>
      <c r="F7" s="1" t="str">
        <f t="shared" si="3"/>
        <v>Κηφισιά</v>
      </c>
      <c r="G7" s="16" t="str">
        <f t="shared" si="4"/>
        <v>Greek Randonneurs</v>
      </c>
      <c r="I7" s="4">
        <v>1600</v>
      </c>
      <c r="J7" s="27" t="s">
        <v>16</v>
      </c>
      <c r="K7" s="6" t="str">
        <f t="shared" si="5"/>
        <v/>
      </c>
    </row>
    <row r="8" spans="1:12" x14ac:dyDescent="0.2">
      <c r="A8" s="1" t="s">
        <v>17</v>
      </c>
      <c r="B8" s="1" t="str">
        <f t="shared" si="0"/>
        <v>Νέα Αταλάντη</v>
      </c>
      <c r="C8" s="13" t="str">
        <f t="shared" si="1"/>
        <v>300χλμ</v>
      </c>
      <c r="D8" s="14">
        <f t="shared" si="2"/>
        <v>43876</v>
      </c>
      <c r="E8" s="15" t="str">
        <f>TEXT(D8,Vars!$F$4)</f>
        <v>Σάββατο</v>
      </c>
      <c r="F8" s="1" t="str">
        <f t="shared" si="3"/>
        <v>Αφίδναι</v>
      </c>
      <c r="G8" s="16" t="str">
        <f t="shared" si="4"/>
        <v>BleCyclingClub</v>
      </c>
      <c r="I8" s="4">
        <v>2450</v>
      </c>
      <c r="J8" s="27" t="s">
        <v>18</v>
      </c>
      <c r="K8" s="6" t="str">
        <f t="shared" si="5"/>
        <v/>
      </c>
    </row>
    <row r="9" spans="1:12" x14ac:dyDescent="0.2">
      <c r="A9" s="1" t="s">
        <v>19</v>
      </c>
      <c r="B9" s="1" t="str">
        <f t="shared" si="0"/>
        <v>Ξυλόκαστρο</v>
      </c>
      <c r="C9" s="13" t="str">
        <f t="shared" si="1"/>
        <v>200χλμ</v>
      </c>
      <c r="D9" s="14">
        <f t="shared" si="2"/>
        <v>43884</v>
      </c>
      <c r="E9" s="15" t="str">
        <f>TEXT(D9,Vars!$F$4)</f>
        <v>Κυριακή</v>
      </c>
      <c r="F9" s="1" t="str">
        <f t="shared" si="3"/>
        <v>Ελευσίνα</v>
      </c>
      <c r="G9" s="16" t="str">
        <f t="shared" si="4"/>
        <v>Π.Ε.Π.Α.</v>
      </c>
      <c r="I9" s="4">
        <v>750</v>
      </c>
      <c r="J9" s="27" t="s">
        <v>20</v>
      </c>
      <c r="K9" s="6" t="str">
        <f t="shared" si="5"/>
        <v/>
      </c>
    </row>
    <row r="10" spans="1:12" x14ac:dyDescent="0.2">
      <c r="A10" s="1" t="s">
        <v>21</v>
      </c>
      <c r="B10" s="1" t="str">
        <f t="shared" si="0"/>
        <v>Γη των Θρακών</v>
      </c>
      <c r="C10" s="13" t="str">
        <f t="shared" si="1"/>
        <v>200χλμ</v>
      </c>
      <c r="D10" s="14">
        <f t="shared" si="2"/>
        <v>43891</v>
      </c>
      <c r="E10" s="15" t="str">
        <f>TEXT(D10,Vars!$F$4)</f>
        <v>Κυριακή</v>
      </c>
      <c r="F10" s="1" t="str">
        <f t="shared" si="3"/>
        <v>Αλεξανδρούπολη</v>
      </c>
      <c r="G10" s="16" t="str">
        <f t="shared" si="4"/>
        <v>Π.Α.Σ. Αλεξανδρούπολης</v>
      </c>
      <c r="I10" s="4">
        <v>1400</v>
      </c>
      <c r="J10" s="17" t="s">
        <v>23</v>
      </c>
      <c r="K10" s="6" t="str">
        <f t="shared" si="5"/>
        <v/>
      </c>
    </row>
    <row r="11" spans="1:12" x14ac:dyDescent="0.2">
      <c r="A11" s="1" t="s">
        <v>24</v>
      </c>
      <c r="B11" s="1" t="str">
        <f t="shared" si="0"/>
        <v>9ο Brevet Παλαμά για τον Γιώργο</v>
      </c>
      <c r="C11" s="13" t="str">
        <f t="shared" si="1"/>
        <v>200χλμ</v>
      </c>
      <c r="D11" s="14">
        <f t="shared" si="2"/>
        <v>43891</v>
      </c>
      <c r="E11" s="15" t="str">
        <f>TEXT(D11,Vars!$F$4)</f>
        <v>Κυριακή</v>
      </c>
      <c r="F11" s="1" t="str">
        <f t="shared" si="3"/>
        <v>Παλαμάς</v>
      </c>
      <c r="G11" s="16" t="str">
        <f t="shared" si="4"/>
        <v>KermesseBikeShop</v>
      </c>
      <c r="I11" s="4">
        <v>2180</v>
      </c>
      <c r="J11" s="17" t="s">
        <v>25</v>
      </c>
      <c r="K11" s="6" t="str">
        <f t="shared" si="5"/>
        <v/>
      </c>
    </row>
    <row r="12" spans="1:12" x14ac:dyDescent="0.2">
      <c r="A12" s="1" t="s">
        <v>26</v>
      </c>
      <c r="B12" s="1" t="str">
        <f t="shared" si="0"/>
        <v>Ολυμπιακή Ριβιέρα</v>
      </c>
      <c r="C12" s="13" t="str">
        <f t="shared" si="1"/>
        <v>200χλμ</v>
      </c>
      <c r="D12" s="14">
        <f t="shared" si="2"/>
        <v>43897</v>
      </c>
      <c r="E12" s="15" t="str">
        <f>TEXT(D12,Vars!$F$4)</f>
        <v>Σάββατο</v>
      </c>
      <c r="F12" s="1" t="str">
        <f t="shared" si="3"/>
        <v>Πύργος</v>
      </c>
      <c r="G12" s="16" t="str">
        <f t="shared" si="4"/>
        <v>BleCyclingClub</v>
      </c>
      <c r="I12" s="4">
        <v>1650</v>
      </c>
      <c r="J12" s="27" t="s">
        <v>27</v>
      </c>
      <c r="K12" s="6" t="str">
        <f t="shared" si="5"/>
        <v/>
      </c>
    </row>
    <row r="13" spans="1:12" x14ac:dyDescent="0.2">
      <c r="A13" s="1" t="s">
        <v>28</v>
      </c>
      <c r="B13" s="1" t="str">
        <f t="shared" si="0"/>
        <v>…Λευκάδα ...το Στεριανό Νησί</v>
      </c>
      <c r="C13" s="13" t="str">
        <f t="shared" si="1"/>
        <v>200χλμ</v>
      </c>
      <c r="D13" s="14">
        <f t="shared" si="2"/>
        <v>43904</v>
      </c>
      <c r="E13" s="15" t="str">
        <f>TEXT(D13,Vars!$F$4)</f>
        <v>Σάββατο</v>
      </c>
      <c r="F13" s="1" t="str">
        <f t="shared" si="3"/>
        <v>Νυδρί Λευκάδας</v>
      </c>
      <c r="G13" s="16" t="str">
        <f t="shared" si="4"/>
        <v>Γ.Σ. Λευκάδας</v>
      </c>
      <c r="I13" s="4">
        <v>2550</v>
      </c>
      <c r="J13" s="27" t="s">
        <v>29</v>
      </c>
      <c r="K13" s="6" t="str">
        <f t="shared" si="5"/>
        <v/>
      </c>
    </row>
    <row r="14" spans="1:12" x14ac:dyDescent="0.2">
      <c r="A14" s="18" t="s">
        <v>30</v>
      </c>
      <c r="B14" s="1" t="str">
        <f t="shared" si="0"/>
        <v>Νότιος Ευβοϊκός</v>
      </c>
      <c r="C14" s="13" t="str">
        <f t="shared" si="1"/>
        <v>200χλμ</v>
      </c>
      <c r="D14" s="14">
        <f t="shared" si="2"/>
        <v>43905</v>
      </c>
      <c r="E14" s="15" t="str">
        <f>TEXT(D14,Vars!$F$4)</f>
        <v>Κυριακή</v>
      </c>
      <c r="F14" s="1" t="str">
        <f t="shared" si="3"/>
        <v>Μαρμάρι</v>
      </c>
      <c r="G14" s="16" t="str">
        <f t="shared" si="4"/>
        <v>Π.Ε.Π.Α.</v>
      </c>
      <c r="I14" s="4">
        <v>2100</v>
      </c>
      <c r="J14" s="27" t="s">
        <v>31</v>
      </c>
      <c r="K14" s="6" t="str">
        <f t="shared" si="5"/>
        <v/>
      </c>
    </row>
    <row r="15" spans="1:12" x14ac:dyDescent="0.2">
      <c r="A15" s="1" t="s">
        <v>32</v>
      </c>
      <c r="B15" s="1" t="str">
        <f t="shared" si="0"/>
        <v>Ανθισμένες Ροδακινιές</v>
      </c>
      <c r="C15" s="13" t="str">
        <f t="shared" si="1"/>
        <v>200χλμ</v>
      </c>
      <c r="D15" s="14">
        <f t="shared" si="2"/>
        <v>43911</v>
      </c>
      <c r="E15" s="15" t="str">
        <f>TEXT(D15,Vars!$F$4)</f>
        <v>Σάββατο</v>
      </c>
      <c r="F15" s="1" t="str">
        <f t="shared" si="3"/>
        <v>Γιαννιτσά</v>
      </c>
      <c r="G15" s="16" t="str">
        <f t="shared" si="4"/>
        <v>Adventures and Wines</v>
      </c>
      <c r="I15" s="4">
        <v>2100</v>
      </c>
      <c r="J15" s="17" t="s">
        <v>33</v>
      </c>
      <c r="K15" s="6" t="str">
        <f t="shared" si="5"/>
        <v/>
      </c>
    </row>
    <row r="16" spans="1:12" x14ac:dyDescent="0.2">
      <c r="A16" s="1" t="s">
        <v>34</v>
      </c>
      <c r="B16" s="1" t="str">
        <f t="shared" si="0"/>
        <v>5 Νομοί</v>
      </c>
      <c r="C16" s="13" t="str">
        <f t="shared" si="1"/>
        <v>400χλμ</v>
      </c>
      <c r="D16" s="14">
        <f t="shared" si="2"/>
        <v>43911</v>
      </c>
      <c r="E16" s="15" t="str">
        <f>TEXT(D16,Vars!$F$4)</f>
        <v>Σάββατο</v>
      </c>
      <c r="F16" s="1" t="str">
        <f t="shared" si="3"/>
        <v>Λαμία</v>
      </c>
      <c r="G16" s="16" t="str">
        <f t="shared" si="4"/>
        <v>Greek Randonneurs</v>
      </c>
      <c r="I16" s="4">
        <v>3150</v>
      </c>
      <c r="J16" s="27" t="s">
        <v>35</v>
      </c>
      <c r="K16" s="6" t="str">
        <f t="shared" si="5"/>
        <v/>
      </c>
    </row>
    <row r="17" spans="1:11" x14ac:dyDescent="0.2">
      <c r="A17" s="1" t="s">
        <v>36</v>
      </c>
      <c r="B17" s="1" t="str">
        <f t="shared" si="0"/>
        <v>Αγία Λαύρα</v>
      </c>
      <c r="C17" s="13" t="str">
        <f t="shared" si="1"/>
        <v>200χλμ</v>
      </c>
      <c r="D17" s="14">
        <f t="shared" si="2"/>
        <v>43915</v>
      </c>
      <c r="E17" s="15" t="str">
        <f>TEXT(D17,Vars!$F$4)</f>
        <v>Τετάρτη</v>
      </c>
      <c r="F17" s="1" t="str">
        <f t="shared" si="3"/>
        <v>Κόρινθος</v>
      </c>
      <c r="G17" s="16" t="str">
        <f t="shared" si="4"/>
        <v>Bioracer Hellas</v>
      </c>
      <c r="I17" s="19">
        <v>2400</v>
      </c>
      <c r="J17" s="27" t="s">
        <v>37</v>
      </c>
      <c r="K17" s="6" t="str">
        <f t="shared" si="5"/>
        <v/>
      </c>
    </row>
    <row r="18" spans="1:11" x14ac:dyDescent="0.2">
      <c r="A18" s="1" t="s">
        <v>38</v>
      </c>
      <c r="B18" s="1" t="str">
        <f t="shared" si="0"/>
        <v>Πάτρα</v>
      </c>
      <c r="C18" s="13" t="str">
        <f t="shared" si="1"/>
        <v>400χλμ</v>
      </c>
      <c r="D18" s="14">
        <f t="shared" si="2"/>
        <v>43918</v>
      </c>
      <c r="E18" s="15" t="str">
        <f>TEXT(D18,Vars!$F$4)</f>
        <v>Σάββατο</v>
      </c>
      <c r="F18" s="1" t="str">
        <f t="shared" si="3"/>
        <v>Ελευσίνα</v>
      </c>
      <c r="G18" s="16" t="str">
        <f t="shared" si="4"/>
        <v>Π.Ε.Π.Α.</v>
      </c>
      <c r="I18" s="4">
        <v>1400</v>
      </c>
      <c r="J18" s="27" t="s">
        <v>39</v>
      </c>
      <c r="K18" s="6" t="str">
        <f t="shared" si="5"/>
        <v/>
      </c>
    </row>
    <row r="19" spans="1:11" x14ac:dyDescent="0.2">
      <c r="A19" s="1" t="s">
        <v>40</v>
      </c>
      <c r="B19" s="1" t="str">
        <f t="shared" si="0"/>
        <v>Βόρεια Θεσσαλονίκη</v>
      </c>
      <c r="C19" s="13" t="str">
        <f t="shared" si="1"/>
        <v>200χλμ</v>
      </c>
      <c r="D19" s="14">
        <f t="shared" si="2"/>
        <v>43918</v>
      </c>
      <c r="E19" s="15" t="str">
        <f>TEXT(D19,Vars!$F$4)</f>
        <v>Σάββατο</v>
      </c>
      <c r="F19" s="1" t="str">
        <f t="shared" si="3"/>
        <v>Θεσσαλονίκη</v>
      </c>
      <c r="G19" s="16" t="str">
        <f t="shared" si="4"/>
        <v>BleCyclingClub</v>
      </c>
      <c r="I19" s="4">
        <v>1850</v>
      </c>
      <c r="J19" s="17" t="s">
        <v>41</v>
      </c>
      <c r="K19" s="6" t="str">
        <f t="shared" si="5"/>
        <v/>
      </c>
    </row>
    <row r="20" spans="1:11" x14ac:dyDescent="0.2">
      <c r="A20" s="18" t="s">
        <v>42</v>
      </c>
      <c r="B20" s="1" t="str">
        <f t="shared" si="0"/>
        <v>Γουδί 1922</v>
      </c>
      <c r="C20" s="13" t="str">
        <f t="shared" si="1"/>
        <v>300χλμ</v>
      </c>
      <c r="D20" s="14">
        <f t="shared" si="2"/>
        <v>43925</v>
      </c>
      <c r="E20" s="15" t="str">
        <f>TEXT(D20,Vars!$F$4)</f>
        <v>Σάββατο</v>
      </c>
      <c r="F20" s="1" t="str">
        <f t="shared" si="3"/>
        <v>Αθήνα</v>
      </c>
      <c r="G20" s="16" t="str">
        <f t="shared" si="4"/>
        <v>Λε.Μ.Α. Θέρμου</v>
      </c>
      <c r="I20" s="4">
        <v>3200</v>
      </c>
      <c r="J20" s="27" t="s">
        <v>43</v>
      </c>
      <c r="K20" s="6" t="str">
        <f t="shared" si="5"/>
        <v/>
      </c>
    </row>
    <row r="21" spans="1:11" x14ac:dyDescent="0.2">
      <c r="A21" s="1" t="s">
        <v>44</v>
      </c>
      <c r="B21" s="1" t="str">
        <f t="shared" si="0"/>
        <v>Π.Ο.Κ. 600</v>
      </c>
      <c r="C21" s="13" t="str">
        <f t="shared" si="1"/>
        <v>600χλμ</v>
      </c>
      <c r="D21" s="14">
        <f t="shared" si="2"/>
        <v>43925</v>
      </c>
      <c r="E21" s="15" t="str">
        <f>TEXT(D21,Vars!$F$4)</f>
        <v>Σάββατο</v>
      </c>
      <c r="F21" s="1" t="str">
        <f t="shared" si="3"/>
        <v>Καρδίτσα</v>
      </c>
      <c r="G21" s="16" t="str">
        <f t="shared" si="4"/>
        <v>Π.Ο. Καρδίτσας</v>
      </c>
      <c r="I21" s="4">
        <v>2860</v>
      </c>
      <c r="J21" s="17" t="s">
        <v>45</v>
      </c>
      <c r="K21" s="6" t="str">
        <f t="shared" si="5"/>
        <v/>
      </c>
    </row>
    <row r="22" spans="1:11" x14ac:dyDescent="0.2">
      <c r="A22" s="1" t="s">
        <v>46</v>
      </c>
      <c r="B22" s="1" t="str">
        <f t="shared" si="0"/>
        <v>Γιώργος Βίδος</v>
      </c>
      <c r="C22" s="13" t="str">
        <f t="shared" si="1"/>
        <v>24 ώρε</v>
      </c>
      <c r="D22" s="14">
        <f t="shared" si="2"/>
        <v>43933</v>
      </c>
      <c r="E22" s="15" t="str">
        <f>TEXT(D22,Vars!$F$4)</f>
        <v>Κυριακή</v>
      </c>
      <c r="F22" s="1" t="str">
        <f t="shared" si="3"/>
        <v>Αθήνα</v>
      </c>
      <c r="G22" s="16" t="str">
        <f t="shared" si="4"/>
        <v>BleCyclingClub</v>
      </c>
      <c r="I22" s="20" t="s">
        <v>47</v>
      </c>
      <c r="J22" s="5" t="s">
        <v>47</v>
      </c>
      <c r="K22" s="6" t="str">
        <f t="shared" si="5"/>
        <v/>
      </c>
    </row>
    <row r="23" spans="1:11" x14ac:dyDescent="0.2">
      <c r="A23" s="1" t="s">
        <v>48</v>
      </c>
      <c r="B23" s="1" t="str">
        <f t="shared" si="0"/>
        <v>Πύργος-Κατάκολο</v>
      </c>
      <c r="C23" s="13" t="str">
        <f t="shared" si="1"/>
        <v>600χλμ</v>
      </c>
      <c r="D23" s="14">
        <f t="shared" si="2"/>
        <v>43945</v>
      </c>
      <c r="E23" s="15" t="str">
        <f>TEXT(D23,Vars!$F$4)</f>
        <v>Παρασκευή</v>
      </c>
      <c r="F23" s="1" t="str">
        <f t="shared" si="3"/>
        <v>Ελευσίνα</v>
      </c>
      <c r="G23" s="16" t="str">
        <f t="shared" si="4"/>
        <v>Π.Ε.Π.Α.</v>
      </c>
      <c r="I23" s="4">
        <v>2500</v>
      </c>
      <c r="J23" s="27" t="s">
        <v>49</v>
      </c>
      <c r="K23" s="6" t="str">
        <f t="shared" si="5"/>
        <v/>
      </c>
    </row>
    <row r="24" spans="1:11" x14ac:dyDescent="0.2">
      <c r="A24" s="1" t="s">
        <v>50</v>
      </c>
      <c r="B24" s="1" t="str">
        <f t="shared" si="0"/>
        <v>Γύρα τσι Κέρκυρας II - Tour Around Corfu II</v>
      </c>
      <c r="C24" s="13" t="str">
        <f t="shared" si="1"/>
        <v>200χλμ</v>
      </c>
      <c r="D24" s="14">
        <f t="shared" si="2"/>
        <v>43946</v>
      </c>
      <c r="E24" s="15" t="str">
        <f>TEXT(D24,Vars!$F$4)</f>
        <v>Σάββατο</v>
      </c>
      <c r="F24" s="1" t="str">
        <f t="shared" si="3"/>
        <v>Δασσιά-Κέρκυρα</v>
      </c>
      <c r="G24" s="16" t="str">
        <f t="shared" si="4"/>
        <v>Corfu, GEO-bicycling</v>
      </c>
      <c r="I24" s="4">
        <v>2500</v>
      </c>
      <c r="J24" s="17" t="s">
        <v>49</v>
      </c>
      <c r="K24" s="6" t="str">
        <f t="shared" si="5"/>
        <v/>
      </c>
    </row>
    <row r="25" spans="1:11" x14ac:dyDescent="0.2">
      <c r="A25" s="1" t="s">
        <v>51</v>
      </c>
      <c r="B25" s="1" t="str">
        <f t="shared" si="0"/>
        <v>Παρνασσός 400</v>
      </c>
      <c r="C25" s="13" t="str">
        <f t="shared" si="1"/>
        <v>400χλμ</v>
      </c>
      <c r="D25" s="14">
        <f t="shared" si="2"/>
        <v>43952</v>
      </c>
      <c r="E25" s="15" t="str">
        <f>TEXT(D25,Vars!$F$4)</f>
        <v>Παρασκευή</v>
      </c>
      <c r="F25" s="1" t="str">
        <f t="shared" si="3"/>
        <v>Άγ.Στέφανος</v>
      </c>
      <c r="G25" s="16" t="str">
        <f t="shared" si="4"/>
        <v>BleCyclingClub</v>
      </c>
      <c r="I25" s="4">
        <v>3950</v>
      </c>
      <c r="J25" s="27" t="s">
        <v>52</v>
      </c>
      <c r="K25" s="6" t="str">
        <f t="shared" si="5"/>
        <v/>
      </c>
    </row>
    <row r="26" spans="1:11" x14ac:dyDescent="0.2">
      <c r="A26" s="1" t="s">
        <v>53</v>
      </c>
      <c r="B26" s="1" t="str">
        <f t="shared" si="0"/>
        <v>Τα ψηλά βουνά</v>
      </c>
      <c r="C26" s="13" t="str">
        <f t="shared" si="1"/>
        <v>200χλμ</v>
      </c>
      <c r="D26" s="14">
        <f t="shared" si="2"/>
        <v>43953</v>
      </c>
      <c r="E26" s="15" t="str">
        <f>TEXT(D26,Vars!$F$4)</f>
        <v>Σάββατο</v>
      </c>
      <c r="F26" s="1" t="str">
        <f t="shared" si="3"/>
        <v>Θέρμο</v>
      </c>
      <c r="G26" s="16" t="str">
        <f t="shared" si="4"/>
        <v>Λε.Μ.Α. Θέρμου</v>
      </c>
      <c r="I26" s="4">
        <v>4200</v>
      </c>
      <c r="J26" s="27" t="s">
        <v>54</v>
      </c>
      <c r="K26" s="6" t="str">
        <f t="shared" si="5"/>
        <v/>
      </c>
    </row>
    <row r="27" spans="1:11" x14ac:dyDescent="0.2">
      <c r="A27" s="1" t="s">
        <v>55</v>
      </c>
      <c r="B27" s="1" t="str">
        <f t="shared" si="0"/>
        <v>Giro di Vermio</v>
      </c>
      <c r="C27" s="13" t="str">
        <f t="shared" si="1"/>
        <v>200χλμ</v>
      </c>
      <c r="D27" s="14">
        <f t="shared" si="2"/>
        <v>43954</v>
      </c>
      <c r="E27" s="15" t="str">
        <f>TEXT(D27,Vars!$F$4)</f>
        <v>Κυριακή</v>
      </c>
      <c r="F27" s="1" t="str">
        <f t="shared" si="3"/>
        <v>Αλεξάνδρεια</v>
      </c>
      <c r="G27" s="16" t="str">
        <f t="shared" si="4"/>
        <v>Αθλητικός Σύλλογος Αλεξάνδρειας</v>
      </c>
      <c r="I27" s="4">
        <v>1760</v>
      </c>
      <c r="J27" s="17" t="s">
        <v>56</v>
      </c>
      <c r="K27" s="6" t="str">
        <f t="shared" si="5"/>
        <v/>
      </c>
    </row>
    <row r="28" spans="1:11" x14ac:dyDescent="0.2">
      <c r="A28" s="1" t="s">
        <v>57</v>
      </c>
      <c r="B28" s="1" t="str">
        <f t="shared" si="0"/>
        <v>Έβρος καθέτως 300</v>
      </c>
      <c r="C28" s="13" t="str">
        <f t="shared" si="1"/>
        <v>300χλμ</v>
      </c>
      <c r="D28" s="14">
        <f t="shared" si="2"/>
        <v>43960</v>
      </c>
      <c r="E28" s="15" t="str">
        <f>TEXT(D28,Vars!$F$4)</f>
        <v>Σάββατο</v>
      </c>
      <c r="F28" s="1" t="str">
        <f t="shared" si="3"/>
        <v>Αλεξανδρούπολη</v>
      </c>
      <c r="G28" s="16" t="str">
        <f t="shared" si="4"/>
        <v>Π.Α.Σ. Αλεξανδρούπολης</v>
      </c>
      <c r="I28" s="4">
        <v>1900</v>
      </c>
      <c r="J28" s="17" t="s">
        <v>58</v>
      </c>
      <c r="K28" s="6" t="str">
        <f t="shared" si="5"/>
        <v/>
      </c>
    </row>
    <row r="29" spans="1:11" x14ac:dyDescent="0.2">
      <c r="A29" s="1" t="s">
        <v>59</v>
      </c>
      <c r="B29" s="1" t="str">
        <f t="shared" si="0"/>
        <v>Brevet Πηλίου</v>
      </c>
      <c r="C29" s="13" t="str">
        <f t="shared" si="1"/>
        <v>200χλμ</v>
      </c>
      <c r="D29" s="14">
        <f t="shared" si="2"/>
        <v>43960</v>
      </c>
      <c r="E29" s="15" t="str">
        <f>TEXT(D29,Vars!$F$4)</f>
        <v>Σάββατο</v>
      </c>
      <c r="F29" s="1" t="str">
        <f t="shared" si="3"/>
        <v>Βόλος</v>
      </c>
      <c r="G29" s="16" t="str">
        <f t="shared" si="4"/>
        <v>Σύλλογος Δρομέων Υγείας Βόλου</v>
      </c>
      <c r="I29" s="4">
        <v>4850</v>
      </c>
      <c r="J29" s="27" t="s">
        <v>60</v>
      </c>
      <c r="K29" s="6" t="str">
        <f t="shared" si="5"/>
        <v/>
      </c>
    </row>
    <row r="30" spans="1:11" x14ac:dyDescent="0.2">
      <c r="A30" s="1" t="s">
        <v>61</v>
      </c>
      <c r="B30" s="1" t="str">
        <f t="shared" si="0"/>
        <v>Λευκάδα 600</v>
      </c>
      <c r="C30" s="13" t="str">
        <f t="shared" si="1"/>
        <v>600χλμ</v>
      </c>
      <c r="D30" s="14">
        <f t="shared" si="2"/>
        <v>43960</v>
      </c>
      <c r="E30" s="15" t="str">
        <f>TEXT(D30,Vars!$F$4)</f>
        <v>Σάββατο</v>
      </c>
      <c r="F30" s="1" t="str">
        <f t="shared" si="3"/>
        <v>Κόρινθος</v>
      </c>
      <c r="G30" s="16" t="str">
        <f t="shared" si="4"/>
        <v>Greek Randonneurs</v>
      </c>
      <c r="I30" s="4">
        <v>3950</v>
      </c>
      <c r="J30" s="27" t="s">
        <v>62</v>
      </c>
      <c r="K30" s="6" t="str">
        <f t="shared" si="5"/>
        <v/>
      </c>
    </row>
    <row r="31" spans="1:11" x14ac:dyDescent="0.2">
      <c r="A31" s="1" t="s">
        <v>63</v>
      </c>
      <c r="B31" s="1" t="str">
        <f t="shared" si="0"/>
        <v>Γέφυρα: Αγρίνιο-Άρτα</v>
      </c>
      <c r="C31" s="13" t="str">
        <f t="shared" si="1"/>
        <v>200χλμ</v>
      </c>
      <c r="D31" s="14">
        <f t="shared" si="2"/>
        <v>43960</v>
      </c>
      <c r="E31" s="15" t="str">
        <f>TEXT(D31,Vars!$F$4)</f>
        <v>Σάββατο</v>
      </c>
      <c r="F31" s="1" t="str">
        <f t="shared" si="3"/>
        <v>Αγρίνιο</v>
      </c>
      <c r="G31" s="16" t="str">
        <f t="shared" si="4"/>
        <v>Γ.Π.Σ. Αγρινίου</v>
      </c>
      <c r="I31" s="4">
        <v>2600</v>
      </c>
      <c r="J31" s="27" t="s">
        <v>64</v>
      </c>
      <c r="K31" s="6" t="str">
        <f t="shared" si="5"/>
        <v/>
      </c>
    </row>
    <row r="32" spans="1:11" x14ac:dyDescent="0.2">
      <c r="A32" s="1" t="s">
        <v>65</v>
      </c>
      <c r="B32" s="1" t="str">
        <f t="shared" si="0"/>
        <v>Διακοπτό</v>
      </c>
      <c r="C32" s="13" t="str">
        <f t="shared" si="1"/>
        <v>300χλμ</v>
      </c>
      <c r="D32" s="14">
        <f t="shared" si="2"/>
        <v>43960</v>
      </c>
      <c r="E32" s="15" t="str">
        <f>TEXT(D32,Vars!$F$4)</f>
        <v>Σάββατο</v>
      </c>
      <c r="F32" s="1" t="str">
        <f t="shared" si="3"/>
        <v>Ελευσίνα</v>
      </c>
      <c r="G32" s="16" t="str">
        <f t="shared" si="4"/>
        <v>Π.Ε.Π.Α.</v>
      </c>
      <c r="I32" s="4">
        <v>1100</v>
      </c>
      <c r="J32" s="27" t="s">
        <v>66</v>
      </c>
      <c r="K32" s="6" t="str">
        <f t="shared" si="5"/>
        <v/>
      </c>
    </row>
    <row r="33" spans="1:11" x14ac:dyDescent="0.2">
      <c r="A33" s="1" t="s">
        <v>67</v>
      </c>
      <c r="B33" s="1" t="str">
        <f t="shared" si="0"/>
        <v>Έλα να κάνουμε Ουριαμάδες</v>
      </c>
      <c r="C33" s="13" t="str">
        <f t="shared" si="1"/>
        <v>200χλμ</v>
      </c>
      <c r="D33" s="14">
        <f t="shared" si="2"/>
        <v>43961</v>
      </c>
      <c r="E33" s="15" t="str">
        <f>TEXT(D33,Vars!$F$4)</f>
        <v>Κυριακή</v>
      </c>
      <c r="F33" s="1" t="str">
        <f t="shared" si="3"/>
        <v>Χίος</v>
      </c>
      <c r="G33" s="16" t="str">
        <f t="shared" si="4"/>
        <v>Ποδηλάτες Χίου</v>
      </c>
      <c r="I33" s="4">
        <v>3650</v>
      </c>
      <c r="J33" s="27" t="s">
        <v>68</v>
      </c>
      <c r="K33" s="6" t="str">
        <f t="shared" si="5"/>
        <v/>
      </c>
    </row>
    <row r="34" spans="1:11" x14ac:dyDescent="0.2">
      <c r="A34" s="1" t="s">
        <v>69</v>
      </c>
      <c r="B34" s="1" t="str">
        <f t="shared" ref="B34:B65" si="6">SUBSTITUTE(MID(SUBSTITUTE("%" &amp; A34&amp;REPT(" ",6),"%",REPT(";",255)),2*255,255),";","")</f>
        <v>Δίρφυς</v>
      </c>
      <c r="C34" s="13" t="str">
        <f t="shared" ref="C34:C65" si="7">RIGHT(LEFT(A34,12),6)</f>
        <v>200χλμ</v>
      </c>
      <c r="D34" s="14">
        <f t="shared" ref="D34:D65" si="8">DATE("2020",RIGHT(LEFT($A34,5),2),LEFT($A34,2))</f>
        <v>43967</v>
      </c>
      <c r="E34" s="15" t="str">
        <f>TEXT(D34,Vars!$F$4)</f>
        <v>Σάββατο</v>
      </c>
      <c r="F34" s="1" t="str">
        <f t="shared" ref="F34:F65" si="9">MID(LEFT(A34,FIND(" (",A34)-1),FIND("– ",A34)+2,LEN(A34))</f>
        <v>Χαλκίδα</v>
      </c>
      <c r="G34" s="16" t="str">
        <f t="shared" ref="G34:G65" si="10">MID(LEFT(A34,FIND(")",A34)-1),FIND(" (",A34)+2,LEN(A34))</f>
        <v>Α.Ο.  Αίολος</v>
      </c>
      <c r="I34" s="4">
        <v>4650</v>
      </c>
      <c r="J34" s="27" t="s">
        <v>70</v>
      </c>
      <c r="K34" s="6" t="str">
        <f t="shared" ref="K34:K65" si="11">IF(H34="ΝΑΙ",VALUE(LEFT(C34,3)),"")</f>
        <v/>
      </c>
    </row>
    <row r="35" spans="1:11" x14ac:dyDescent="0.2">
      <c r="A35" s="1" t="s">
        <v>71</v>
      </c>
      <c r="B35" s="1" t="str">
        <f t="shared" si="6"/>
        <v>@Καλαμάτα</v>
      </c>
      <c r="C35" s="13" t="str">
        <f t="shared" si="7"/>
        <v>600χλμ</v>
      </c>
      <c r="D35" s="14">
        <f t="shared" si="8"/>
        <v>43967</v>
      </c>
      <c r="E35" s="15" t="str">
        <f>TEXT(D35,Vars!$F$4)</f>
        <v>Σάββατο</v>
      </c>
      <c r="F35" s="1" t="str">
        <f t="shared" si="9"/>
        <v>Αθήνα</v>
      </c>
      <c r="G35" s="16" t="str">
        <f t="shared" si="10"/>
        <v>BleCyclingClub</v>
      </c>
      <c r="I35" s="4">
        <v>5300</v>
      </c>
      <c r="J35" s="27" t="s">
        <v>72</v>
      </c>
      <c r="K35" s="6" t="str">
        <f t="shared" si="11"/>
        <v/>
      </c>
    </row>
    <row r="36" spans="1:11" x14ac:dyDescent="0.2">
      <c r="A36" s="1" t="s">
        <v>73</v>
      </c>
      <c r="B36" s="1" t="str">
        <f t="shared" si="6"/>
        <v>Θεσσαλονίκης</v>
      </c>
      <c r="C36" s="13" t="str">
        <f t="shared" si="7"/>
        <v>200χλμ</v>
      </c>
      <c r="D36" s="14">
        <f t="shared" si="8"/>
        <v>43974</v>
      </c>
      <c r="E36" s="15" t="str">
        <f>TEXT(D36,Vars!$F$4)</f>
        <v>Σάββατο</v>
      </c>
      <c r="F36" s="1" t="str">
        <f t="shared" si="9"/>
        <v>Θεσσαλονίκη</v>
      </c>
      <c r="G36" s="16" t="str">
        <f t="shared" si="10"/>
        <v>Π.Α.Σ. Θεσσαλονίκης</v>
      </c>
      <c r="I36" s="4">
        <v>1250</v>
      </c>
      <c r="J36" s="17" t="s">
        <v>74</v>
      </c>
      <c r="K36" s="6" t="str">
        <f t="shared" si="11"/>
        <v/>
      </c>
    </row>
    <row r="37" spans="1:11" x14ac:dyDescent="0.2">
      <c r="A37" s="1" t="s">
        <v>75</v>
      </c>
      <c r="B37" s="1" t="str">
        <f t="shared" si="6"/>
        <v>Brevet Θήβας</v>
      </c>
      <c r="C37" s="13" t="str">
        <f t="shared" si="7"/>
        <v>200χλμ</v>
      </c>
      <c r="D37" s="14">
        <f t="shared" si="8"/>
        <v>43974</v>
      </c>
      <c r="E37" s="15" t="str">
        <f>TEXT(D37,Vars!$F$4)</f>
        <v>Σάββατο</v>
      </c>
      <c r="F37" s="1" t="str">
        <f t="shared" si="9"/>
        <v>Θήβα</v>
      </c>
      <c r="G37" s="16" t="str">
        <f t="shared" si="10"/>
        <v>ΣΧΟΠ Θήβας</v>
      </c>
      <c r="I37" s="4">
        <v>2150</v>
      </c>
      <c r="J37" s="27" t="s">
        <v>76</v>
      </c>
      <c r="K37" s="6" t="str">
        <f t="shared" si="11"/>
        <v/>
      </c>
    </row>
    <row r="38" spans="1:11" x14ac:dyDescent="0.2">
      <c r="A38" s="1" t="s">
        <v>77</v>
      </c>
      <c r="B38" s="1" t="str">
        <f t="shared" si="6"/>
        <v>Λέσβος Brevet 200km - Ελιά και Πεύκο</v>
      </c>
      <c r="C38" s="13" t="str">
        <f t="shared" si="7"/>
        <v>200χλμ</v>
      </c>
      <c r="D38" s="14">
        <f t="shared" si="8"/>
        <v>43974</v>
      </c>
      <c r="E38" s="15" t="str">
        <f>TEXT(D38,Vars!$F$4)</f>
        <v>Σάββατο</v>
      </c>
      <c r="F38" s="1" t="str">
        <f t="shared" si="9"/>
        <v>Μυτιλήνη</v>
      </c>
      <c r="G38" s="16" t="str">
        <f t="shared" si="10"/>
        <v>Πο. Συ. Λέσβου</v>
      </c>
      <c r="I38" s="4">
        <v>2500</v>
      </c>
      <c r="J38" s="27" t="s">
        <v>78</v>
      </c>
      <c r="K38" s="6" t="str">
        <f t="shared" si="11"/>
        <v/>
      </c>
    </row>
    <row r="39" spans="1:11" x14ac:dyDescent="0.2">
      <c r="A39" s="1" t="s">
        <v>79</v>
      </c>
      <c r="B39" s="1" t="str">
        <f t="shared" si="6"/>
        <v>Νάξος 2020</v>
      </c>
      <c r="C39" s="13" t="str">
        <f t="shared" si="7"/>
        <v>200χλμ</v>
      </c>
      <c r="D39" s="14">
        <f t="shared" si="8"/>
        <v>43974</v>
      </c>
      <c r="E39" s="15" t="str">
        <f>TEXT(D39,Vars!$F$4)</f>
        <v>Σάββατο</v>
      </c>
      <c r="F39" s="1" t="str">
        <f t="shared" si="9"/>
        <v>Νάξος</v>
      </c>
      <c r="G39" s="16" t="str">
        <f t="shared" si="10"/>
        <v>Λε.Μ.Α. Θέρμου</v>
      </c>
      <c r="I39" s="4">
        <v>3750</v>
      </c>
      <c r="J39" s="27" t="s">
        <v>80</v>
      </c>
      <c r="K39" s="6" t="str">
        <f t="shared" si="11"/>
        <v/>
      </c>
    </row>
    <row r="40" spans="1:11" x14ac:dyDescent="0.2">
      <c r="A40" s="1" t="s">
        <v>81</v>
      </c>
      <c r="B40" s="1" t="str">
        <f t="shared" si="6"/>
        <v>2ο Brevet  Ι.Π.Μεσολογγίου</v>
      </c>
      <c r="C40" s="13" t="str">
        <f t="shared" si="7"/>
        <v>200χλμ</v>
      </c>
      <c r="D40" s="14">
        <f t="shared" si="8"/>
        <v>43974</v>
      </c>
      <c r="E40" s="15" t="str">
        <f>TEXT(D40,Vars!$F$4)</f>
        <v>Σάββατο</v>
      </c>
      <c r="F40" s="1" t="str">
        <f t="shared" si="9"/>
        <v>Μεσολόγγι</v>
      </c>
      <c r="G40" s="16" t="str">
        <f t="shared" si="10"/>
        <v>Σ.Φ.Π.Ι.Π.Μεσολογγίου</v>
      </c>
      <c r="I40" s="4">
        <v>1900</v>
      </c>
      <c r="J40" s="27" t="s">
        <v>82</v>
      </c>
      <c r="K40" s="6" t="str">
        <f t="shared" si="11"/>
        <v/>
      </c>
    </row>
    <row r="41" spans="1:11" x14ac:dyDescent="0.2">
      <c r="A41" s="1" t="s">
        <v>83</v>
      </c>
      <c r="B41" s="1" t="str">
        <f t="shared" si="6"/>
        <v>6x200 Αθήνα-Ναύπακτος</v>
      </c>
      <c r="C41" s="13" t="str">
        <f t="shared" si="7"/>
        <v>200χλμ</v>
      </c>
      <c r="D41" s="14">
        <f t="shared" si="8"/>
        <v>43975</v>
      </c>
      <c r="E41" s="15" t="str">
        <f>TEXT(D41,Vars!$F$4)</f>
        <v>Κυριακή</v>
      </c>
      <c r="F41" s="1" t="str">
        <f t="shared" si="9"/>
        <v>Αθήνα</v>
      </c>
      <c r="G41" s="16" t="str">
        <f t="shared" si="10"/>
        <v>Λέσχη Ποδηλατικού Τουρισμού Ελλάδος</v>
      </c>
      <c r="I41" s="4">
        <v>1100</v>
      </c>
      <c r="J41" s="27" t="s">
        <v>84</v>
      </c>
      <c r="K41" s="6" t="str">
        <f t="shared" si="11"/>
        <v/>
      </c>
    </row>
    <row r="42" spans="1:11" x14ac:dyDescent="0.2">
      <c r="A42" s="1" t="s">
        <v>85</v>
      </c>
      <c r="B42" s="1" t="str">
        <f t="shared" si="6"/>
        <v>6x200 Ναύπακτος-Ιωάννινα</v>
      </c>
      <c r="C42" s="13" t="str">
        <f t="shared" si="7"/>
        <v>200χλμ</v>
      </c>
      <c r="D42" s="14">
        <f t="shared" si="8"/>
        <v>43976</v>
      </c>
      <c r="E42" s="15" t="str">
        <f>TEXT(D42,Vars!$F$4)</f>
        <v>Δευτέρα</v>
      </c>
      <c r="F42" s="1" t="str">
        <f t="shared" si="9"/>
        <v>Ναύπακτος</v>
      </c>
      <c r="G42" s="16" t="str">
        <f t="shared" si="10"/>
        <v>Λέσχη Ποδηλατικού Τουρισμού Ελλάδος</v>
      </c>
      <c r="I42" s="4">
        <v>2100</v>
      </c>
      <c r="J42" s="27" t="s">
        <v>86</v>
      </c>
      <c r="K42" s="6" t="str">
        <f t="shared" si="11"/>
        <v/>
      </c>
    </row>
    <row r="43" spans="1:11" x14ac:dyDescent="0.2">
      <c r="A43" s="1" t="s">
        <v>87</v>
      </c>
      <c r="B43" s="1" t="str">
        <f t="shared" si="6"/>
        <v>6x200 Ιωάννινα-Καστοριά</v>
      </c>
      <c r="C43" s="13" t="str">
        <f t="shared" si="7"/>
        <v>200χλμ</v>
      </c>
      <c r="D43" s="14">
        <f t="shared" si="8"/>
        <v>43977</v>
      </c>
      <c r="E43" s="15" t="str">
        <f>TEXT(D43,Vars!$F$4)</f>
        <v>Τρίτη</v>
      </c>
      <c r="F43" s="1" t="str">
        <f t="shared" si="9"/>
        <v>Ιωάννινα</v>
      </c>
      <c r="G43" s="16" t="str">
        <f t="shared" si="10"/>
        <v>Λέσχη Ποδηλατικού Τουρισμού Ελλάδος</v>
      </c>
      <c r="I43" s="4">
        <v>2750</v>
      </c>
      <c r="J43" s="27" t="s">
        <v>88</v>
      </c>
      <c r="K43" s="6" t="str">
        <f t="shared" si="11"/>
        <v/>
      </c>
    </row>
    <row r="44" spans="1:11" x14ac:dyDescent="0.2">
      <c r="A44" s="1" t="s">
        <v>89</v>
      </c>
      <c r="B44" s="1" t="str">
        <f t="shared" si="6"/>
        <v>6x200 Καστοριά-Κιλκίς</v>
      </c>
      <c r="C44" s="13" t="str">
        <f t="shared" si="7"/>
        <v>200χλμ</v>
      </c>
      <c r="D44" s="14">
        <f t="shared" si="8"/>
        <v>43978</v>
      </c>
      <c r="E44" s="15" t="str">
        <f>TEXT(D44,Vars!$F$4)</f>
        <v>Τετάρτη</v>
      </c>
      <c r="F44" s="1" t="str">
        <f t="shared" si="9"/>
        <v>Καστοριά</v>
      </c>
      <c r="G44" s="16" t="str">
        <f t="shared" si="10"/>
        <v>Λέσχη Ποδηλατικού Τουρισμού Ελλάδος</v>
      </c>
      <c r="I44" s="4">
        <v>2250</v>
      </c>
      <c r="J44" s="27" t="s">
        <v>90</v>
      </c>
      <c r="K44" s="6" t="str">
        <f t="shared" si="11"/>
        <v/>
      </c>
    </row>
    <row r="45" spans="1:11" x14ac:dyDescent="0.2">
      <c r="A45" s="1" t="s">
        <v>91</v>
      </c>
      <c r="B45" s="1" t="str">
        <f t="shared" si="6"/>
        <v>6x200 Κιλκίς-Παρανέστι</v>
      </c>
      <c r="C45" s="13" t="str">
        <f t="shared" si="7"/>
        <v>200χλμ</v>
      </c>
      <c r="D45" s="14">
        <f t="shared" si="8"/>
        <v>43979</v>
      </c>
      <c r="E45" s="15" t="str">
        <f>TEXT(D45,Vars!$F$4)</f>
        <v>Πέμπτη</v>
      </c>
      <c r="F45" s="1" t="str">
        <f t="shared" si="9"/>
        <v>Κιλκίς</v>
      </c>
      <c r="G45" s="16" t="str">
        <f t="shared" si="10"/>
        <v>Λέσχη Ποδηλατικού Τουρισμού Ελλάδος</v>
      </c>
      <c r="I45" s="4">
        <v>1550</v>
      </c>
      <c r="J45" s="27" t="s">
        <v>92</v>
      </c>
      <c r="K45" s="6" t="str">
        <f t="shared" si="11"/>
        <v/>
      </c>
    </row>
    <row r="46" spans="1:11" x14ac:dyDescent="0.2">
      <c r="A46" s="1" t="s">
        <v>93</v>
      </c>
      <c r="B46" s="1" t="str">
        <f t="shared" si="6"/>
        <v>6x200 Παρανέστι-Αλεξανδρούπολη</v>
      </c>
      <c r="C46" s="13" t="str">
        <f t="shared" si="7"/>
        <v>200χλμ</v>
      </c>
      <c r="D46" s="14">
        <f t="shared" si="8"/>
        <v>43980</v>
      </c>
      <c r="E46" s="15" t="str">
        <f>TEXT(D46,Vars!$F$4)</f>
        <v>Παρασκευή</v>
      </c>
      <c r="F46" s="1" t="str">
        <f t="shared" si="9"/>
        <v>Παρανέστι</v>
      </c>
      <c r="G46" s="16" t="str">
        <f t="shared" si="10"/>
        <v>Λέσχη Ποδηλατικού Τουρισμού Ελλάδος</v>
      </c>
      <c r="I46" s="4">
        <v>2550</v>
      </c>
      <c r="J46" s="27" t="s">
        <v>94</v>
      </c>
      <c r="K46" s="6" t="str">
        <f t="shared" si="11"/>
        <v/>
      </c>
    </row>
    <row r="47" spans="1:11" x14ac:dyDescent="0.2">
      <c r="A47" s="1" t="s">
        <v>95</v>
      </c>
      <c r="B47" s="1" t="str">
        <f t="shared" si="6"/>
        <v>Brevet Δύο Λιμνών</v>
      </c>
      <c r="C47" s="13" t="str">
        <f t="shared" si="7"/>
        <v>200χλμ</v>
      </c>
      <c r="D47" s="14">
        <f t="shared" si="8"/>
        <v>43981</v>
      </c>
      <c r="E47" s="15" t="str">
        <f>TEXT(D47,Vars!$F$4)</f>
        <v>Σάββατο</v>
      </c>
      <c r="F47" s="1" t="str">
        <f t="shared" si="9"/>
        <v>Καρδίτσα</v>
      </c>
      <c r="G47" s="16" t="str">
        <f t="shared" si="10"/>
        <v>Π.Ο. Καρδίτσας</v>
      </c>
      <c r="I47" s="4">
        <v>2500</v>
      </c>
      <c r="J47" s="17" t="s">
        <v>96</v>
      </c>
      <c r="K47" s="6" t="str">
        <f t="shared" si="11"/>
        <v/>
      </c>
    </row>
    <row r="48" spans="1:11" x14ac:dyDescent="0.2">
      <c r="A48" s="1" t="s">
        <v>97</v>
      </c>
      <c r="B48" s="1" t="str">
        <f t="shared" si="6"/>
        <v>Ερυθραί</v>
      </c>
      <c r="C48" s="13" t="str">
        <f t="shared" si="7"/>
        <v>200χλμ</v>
      </c>
      <c r="D48" s="14">
        <f t="shared" si="8"/>
        <v>43982</v>
      </c>
      <c r="E48" s="15" t="str">
        <f>TEXT(D48,Vars!$F$4)</f>
        <v>Κυριακή</v>
      </c>
      <c r="F48" s="1" t="str">
        <f t="shared" si="9"/>
        <v>Ερυθραί</v>
      </c>
      <c r="G48" s="16" t="str">
        <f t="shared" si="10"/>
        <v>BleCyclingClub</v>
      </c>
      <c r="I48" s="4">
        <v>1850</v>
      </c>
      <c r="J48" s="27" t="s">
        <v>98</v>
      </c>
      <c r="K48" s="6" t="str">
        <f t="shared" si="11"/>
        <v/>
      </c>
    </row>
    <row r="49" spans="1:11" x14ac:dyDescent="0.2">
      <c r="A49" s="1" t="s">
        <v>99</v>
      </c>
      <c r="B49" s="1" t="str">
        <f t="shared" si="6"/>
        <v>Βασιλίτσα-Σμόλικας</v>
      </c>
      <c r="C49" s="13" t="str">
        <f t="shared" si="7"/>
        <v>200χλμ</v>
      </c>
      <c r="D49" s="14">
        <f t="shared" si="8"/>
        <v>43988</v>
      </c>
      <c r="E49" s="15" t="str">
        <f>TEXT(D49,Vars!$F$4)</f>
        <v>Σάββατο</v>
      </c>
      <c r="F49" s="1" t="str">
        <f t="shared" si="9"/>
        <v>Γρεβενά</v>
      </c>
      <c r="G49" s="16" t="str">
        <f t="shared" si="10"/>
        <v>BleCyclingClub</v>
      </c>
      <c r="I49" s="4">
        <v>5250</v>
      </c>
      <c r="J49" s="27" t="s">
        <v>100</v>
      </c>
      <c r="K49" s="6" t="str">
        <f t="shared" si="11"/>
        <v/>
      </c>
    </row>
    <row r="50" spans="1:11" x14ac:dyDescent="0.2">
      <c r="A50" s="1" t="s">
        <v>101</v>
      </c>
      <c r="B50" s="1" t="str">
        <f t="shared" si="6"/>
        <v>Η κούπα του Πυθαγόρα</v>
      </c>
      <c r="C50" s="13" t="str">
        <f t="shared" si="7"/>
        <v>200χλμ</v>
      </c>
      <c r="D50" s="14">
        <f t="shared" si="8"/>
        <v>43988</v>
      </c>
      <c r="E50" s="15" t="str">
        <f>TEXT(D50,Vars!$F$4)</f>
        <v>Σάββατο</v>
      </c>
      <c r="F50" s="1" t="str">
        <f t="shared" si="9"/>
        <v>Σάμος</v>
      </c>
      <c r="G50" s="16" t="str">
        <f t="shared" si="10"/>
        <v>Σύλλογος Αυτοδυτών Σάμου</v>
      </c>
      <c r="I50" s="4">
        <v>3500</v>
      </c>
      <c r="J50" s="27" t="s">
        <v>102</v>
      </c>
      <c r="K50" s="6" t="str">
        <f t="shared" si="11"/>
        <v/>
      </c>
    </row>
    <row r="51" spans="1:11" x14ac:dyDescent="0.2">
      <c r="A51" s="1" t="s">
        <v>103</v>
      </c>
      <c r="B51" s="1" t="str">
        <f t="shared" si="6"/>
        <v>3ος Γύρος Κισσάβου</v>
      </c>
      <c r="C51" s="13" t="str">
        <f t="shared" si="7"/>
        <v>200χλμ</v>
      </c>
      <c r="D51" s="14">
        <f t="shared" si="8"/>
        <v>43989</v>
      </c>
      <c r="E51" s="15" t="str">
        <f>TEXT(D51,Vars!$F$4)</f>
        <v>Κυριακή</v>
      </c>
      <c r="F51" s="1" t="str">
        <f t="shared" si="9"/>
        <v>Στόμιο</v>
      </c>
      <c r="G51" s="16" t="str">
        <f t="shared" si="10"/>
        <v>Π.Α.Σ. Πηνειός</v>
      </c>
      <c r="I51" s="4">
        <v>1500</v>
      </c>
      <c r="J51" s="17" t="s">
        <v>104</v>
      </c>
      <c r="K51" s="6" t="str">
        <f t="shared" si="11"/>
        <v/>
      </c>
    </row>
    <row r="52" spans="1:11" x14ac:dyDescent="0.2">
      <c r="A52" s="1" t="s">
        <v>105</v>
      </c>
      <c r="B52" s="1" t="str">
        <f t="shared" si="6"/>
        <v>Ώτος και Εφιάλτης - Κίσσαβος</v>
      </c>
      <c r="C52" s="13" t="str">
        <f t="shared" si="7"/>
        <v>200χλμ</v>
      </c>
      <c r="D52" s="14">
        <f t="shared" si="8"/>
        <v>43989</v>
      </c>
      <c r="E52" s="15" t="str">
        <f>TEXT(D52,Vars!$F$4)</f>
        <v>Κυριακή</v>
      </c>
      <c r="F52" s="1" t="str">
        <f t="shared" si="9"/>
        <v>Στόμιο</v>
      </c>
      <c r="G52" s="16" t="str">
        <f t="shared" si="10"/>
        <v>Π.Α.Σ. Πηνειός</v>
      </c>
      <c r="I52" s="4">
        <v>3300</v>
      </c>
      <c r="J52" s="17" t="s">
        <v>106</v>
      </c>
      <c r="K52" s="6" t="str">
        <f t="shared" si="11"/>
        <v/>
      </c>
    </row>
    <row r="53" spans="1:11" x14ac:dyDescent="0.2">
      <c r="A53" s="1" t="s">
        <v>107</v>
      </c>
      <c r="B53" s="1" t="str">
        <f t="shared" si="6"/>
        <v>Kefalonia Bike Challenge</v>
      </c>
      <c r="C53" s="13" t="str">
        <f t="shared" si="7"/>
        <v>200χλμ</v>
      </c>
      <c r="D53" s="14">
        <f t="shared" si="8"/>
        <v>43989</v>
      </c>
      <c r="E53" s="15" t="str">
        <f>TEXT(D53,Vars!$F$4)</f>
        <v>Κυριακή</v>
      </c>
      <c r="F53" s="1" t="str">
        <f t="shared" si="9"/>
        <v>Πόρος Κεφαλλονιάς</v>
      </c>
      <c r="G53" s="16" t="str">
        <f t="shared" si="10"/>
        <v>yourbike.gr</v>
      </c>
      <c r="I53" s="4">
        <v>2700</v>
      </c>
      <c r="J53" s="27" t="s">
        <v>108</v>
      </c>
      <c r="K53" s="6" t="str">
        <f t="shared" si="11"/>
        <v/>
      </c>
    </row>
    <row r="54" spans="1:11" x14ac:dyDescent="0.2">
      <c r="A54" s="1" t="s">
        <v>109</v>
      </c>
      <c r="B54" s="1" t="str">
        <f t="shared" si="6"/>
        <v>Orestiada North Evros</v>
      </c>
      <c r="C54" s="13" t="str">
        <f t="shared" si="7"/>
        <v>200χλμ</v>
      </c>
      <c r="D54" s="14">
        <f t="shared" si="8"/>
        <v>43989</v>
      </c>
      <c r="E54" s="15" t="str">
        <f>TEXT(D54,Vars!$F$4)</f>
        <v>Κυριακή</v>
      </c>
      <c r="F54" s="1" t="str">
        <f t="shared" si="9"/>
        <v>Ορεστιάδα</v>
      </c>
      <c r="G54" s="16" t="str">
        <f t="shared" si="10"/>
        <v>Keramitsis bikes</v>
      </c>
      <c r="I54" s="4">
        <v>2100</v>
      </c>
      <c r="J54" s="17" t="s">
        <v>110</v>
      </c>
      <c r="K54" s="6" t="str">
        <f t="shared" si="11"/>
        <v/>
      </c>
    </row>
    <row r="55" spans="1:11" x14ac:dyDescent="0.2">
      <c r="A55" s="1" t="s">
        <v>111</v>
      </c>
      <c r="B55" s="1" t="str">
        <f t="shared" si="6"/>
        <v>Κοσμάς</v>
      </c>
      <c r="C55" s="13" t="str">
        <f t="shared" si="7"/>
        <v>400χλμ</v>
      </c>
      <c r="D55" s="14">
        <f t="shared" si="8"/>
        <v>43995</v>
      </c>
      <c r="E55" s="15" t="str">
        <f>TEXT(D55,Vars!$F$4)</f>
        <v>Σάββατο</v>
      </c>
      <c r="F55" s="1" t="str">
        <f t="shared" si="9"/>
        <v>Μέγαρα</v>
      </c>
      <c r="G55" s="16" t="str">
        <f t="shared" si="10"/>
        <v>Bioracer Hellas</v>
      </c>
      <c r="I55" s="4">
        <v>4200</v>
      </c>
      <c r="J55" s="27" t="s">
        <v>112</v>
      </c>
      <c r="K55" s="6" t="str">
        <f t="shared" si="11"/>
        <v/>
      </c>
    </row>
    <row r="56" spans="1:11" x14ac:dyDescent="0.2">
      <c r="A56" s="1" t="s">
        <v>113</v>
      </c>
      <c r="B56" s="1" t="str">
        <f t="shared" si="6"/>
        <v>Brevet Αμφίπολης 200</v>
      </c>
      <c r="C56" s="13" t="str">
        <f t="shared" si="7"/>
        <v>200χλμ</v>
      </c>
      <c r="D56" s="14">
        <f t="shared" si="8"/>
        <v>43995</v>
      </c>
      <c r="E56" s="15" t="str">
        <f>TEXT(D56,Vars!$F$4)</f>
        <v>Σάββατο</v>
      </c>
      <c r="F56" s="1" t="str">
        <f t="shared" si="9"/>
        <v>Θεσσαλονίκη</v>
      </c>
      <c r="G56" s="16" t="str">
        <f t="shared" si="10"/>
        <v>Action Bike Club</v>
      </c>
      <c r="I56" s="4">
        <v>1300</v>
      </c>
      <c r="J56" s="17" t="s">
        <v>114</v>
      </c>
      <c r="K56" s="6" t="str">
        <f t="shared" si="11"/>
        <v/>
      </c>
    </row>
    <row r="57" spans="1:11" x14ac:dyDescent="0.2">
      <c r="A57" s="1" t="s">
        <v>115</v>
      </c>
      <c r="B57" s="1" t="str">
        <f t="shared" si="6"/>
        <v>Ancient Tour</v>
      </c>
      <c r="C57" s="13" t="str">
        <f t="shared" si="7"/>
        <v>1000χλ</v>
      </c>
      <c r="D57" s="14">
        <f t="shared" si="8"/>
        <v>44001</v>
      </c>
      <c r="E57" s="15" t="str">
        <f>TEXT(D57,Vars!$F$4)</f>
        <v>Παρασκευή</v>
      </c>
      <c r="F57" s="1" t="str">
        <f t="shared" si="9"/>
        <v>Αθήνα</v>
      </c>
      <c r="G57" s="16" t="str">
        <f t="shared" si="10"/>
        <v>BleCyclingClub</v>
      </c>
      <c r="I57" s="4">
        <v>8750</v>
      </c>
      <c r="J57" s="27" t="s">
        <v>116</v>
      </c>
      <c r="K57" s="6" t="str">
        <f t="shared" si="11"/>
        <v/>
      </c>
    </row>
    <row r="58" spans="1:11" x14ac:dyDescent="0.2">
      <c r="A58" s="1" t="s">
        <v>117</v>
      </c>
      <c r="B58" s="1" t="str">
        <f t="shared" si="6"/>
        <v>Delphi Brevet</v>
      </c>
      <c r="C58" s="13" t="str">
        <f t="shared" si="7"/>
        <v>200χλμ</v>
      </c>
      <c r="D58" s="14">
        <f t="shared" si="8"/>
        <v>44003</v>
      </c>
      <c r="E58" s="15" t="str">
        <f>TEXT(D58,Vars!$F$4)</f>
        <v>Κυριακή</v>
      </c>
      <c r="F58" s="1" t="str">
        <f t="shared" si="9"/>
        <v>Δελφοί</v>
      </c>
      <c r="G58" s="16" t="str">
        <f t="shared" si="10"/>
        <v>Δελφικές Αμφικτυονίες</v>
      </c>
      <c r="I58" s="4">
        <v>3900</v>
      </c>
      <c r="J58" s="27" t="s">
        <v>118</v>
      </c>
      <c r="K58" s="6" t="str">
        <f t="shared" si="11"/>
        <v/>
      </c>
    </row>
    <row r="59" spans="1:11" x14ac:dyDescent="0.2">
      <c r="A59" s="1" t="s">
        <v>119</v>
      </c>
      <c r="B59" s="1" t="str">
        <f t="shared" si="6"/>
        <v>Brevet Ηπειρώτικη Πίνδος</v>
      </c>
      <c r="C59" s="13" t="str">
        <f t="shared" si="7"/>
        <v>200χλμ</v>
      </c>
      <c r="D59" s="14">
        <f t="shared" si="8"/>
        <v>44009</v>
      </c>
      <c r="E59" s="15" t="str">
        <f>TEXT(D59,Vars!$F$4)</f>
        <v>Σάββατο</v>
      </c>
      <c r="F59" s="1" t="str">
        <f t="shared" si="9"/>
        <v>Ανήλιο Ιωαννίνων</v>
      </c>
      <c r="G59" s="16" t="str">
        <f t="shared" si="10"/>
        <v>Π.Ο. Λάρισας</v>
      </c>
      <c r="I59" s="4">
        <v>6300</v>
      </c>
      <c r="J59" s="27" t="s">
        <v>120</v>
      </c>
      <c r="K59" s="6" t="str">
        <f t="shared" si="11"/>
        <v/>
      </c>
    </row>
    <row r="60" spans="1:11" x14ac:dyDescent="0.2">
      <c r="A60" s="1" t="s">
        <v>121</v>
      </c>
      <c r="B60" s="1" t="str">
        <f t="shared" si="6"/>
        <v>ByNight</v>
      </c>
      <c r="C60" s="13" t="str">
        <f t="shared" si="7"/>
        <v>200χλμ</v>
      </c>
      <c r="D60" s="14">
        <f t="shared" si="8"/>
        <v>44009</v>
      </c>
      <c r="E60" s="15" t="str">
        <f>TEXT(D60,Vars!$F$4)</f>
        <v>Σάββατο</v>
      </c>
      <c r="F60" s="1" t="str">
        <f t="shared" si="9"/>
        <v>Αχαρνές</v>
      </c>
      <c r="G60" s="16" t="str">
        <f t="shared" si="10"/>
        <v>Π.Ε.Π.Α.</v>
      </c>
      <c r="I60" s="4">
        <v>2000</v>
      </c>
      <c r="J60" s="27" t="s">
        <v>122</v>
      </c>
      <c r="K60" s="6" t="str">
        <f t="shared" si="11"/>
        <v/>
      </c>
    </row>
    <row r="61" spans="1:11" x14ac:dyDescent="0.2">
      <c r="A61" s="1" t="s">
        <v>123</v>
      </c>
      <c r="B61" s="1" t="str">
        <f t="shared" si="6"/>
        <v>Στις κορυφές της Αργολίδας</v>
      </c>
      <c r="C61" s="13" t="str">
        <f t="shared" si="7"/>
        <v>200χλμ</v>
      </c>
      <c r="D61" s="14">
        <f t="shared" si="8"/>
        <v>44017</v>
      </c>
      <c r="E61" s="15" t="str">
        <f>TEXT(D61,Vars!$F$4)</f>
        <v>Κυριακή</v>
      </c>
      <c r="F61" s="1" t="str">
        <f t="shared" si="9"/>
        <v>Άργος</v>
      </c>
      <c r="G61" s="16" t="str">
        <f t="shared" si="10"/>
        <v>BioracerHellas</v>
      </c>
      <c r="I61" s="4">
        <v>4350</v>
      </c>
      <c r="J61" s="27" t="s">
        <v>124</v>
      </c>
      <c r="K61" s="6" t="str">
        <f t="shared" si="11"/>
        <v/>
      </c>
    </row>
    <row r="62" spans="1:11" x14ac:dyDescent="0.2">
      <c r="A62" s="1" t="s">
        <v>125</v>
      </c>
      <c r="B62" s="1" t="str">
        <f t="shared" si="6"/>
        <v>Φαλακρό 400</v>
      </c>
      <c r="C62" s="13" t="str">
        <f t="shared" si="7"/>
        <v>400χλμ</v>
      </c>
      <c r="D62" s="14">
        <f t="shared" si="8"/>
        <v>44022</v>
      </c>
      <c r="E62" s="15" t="str">
        <f>TEXT(D62,Vars!$F$4)</f>
        <v>Παρασκευή</v>
      </c>
      <c r="F62" s="1" t="str">
        <f t="shared" si="9"/>
        <v>Κομοτηνή</v>
      </c>
      <c r="G62" s="16" t="str">
        <f t="shared" si="10"/>
        <v>BleCyclingClub</v>
      </c>
      <c r="I62" s="4">
        <v>3850</v>
      </c>
      <c r="J62" s="17" t="s">
        <v>126</v>
      </c>
      <c r="K62" s="6" t="str">
        <f t="shared" si="11"/>
        <v/>
      </c>
    </row>
    <row r="63" spans="1:11" x14ac:dyDescent="0.2">
      <c r="A63" s="1" t="s">
        <v>127</v>
      </c>
      <c r="B63" s="1" t="str">
        <f t="shared" si="6"/>
        <v>4ο Brevet Καστοριάς 200 χλμ 2020 / Η Γυναίκα της Πίνδου</v>
      </c>
      <c r="C63" s="13" t="str">
        <f t="shared" si="7"/>
        <v>200χλμ</v>
      </c>
      <c r="D63" s="14">
        <f t="shared" si="8"/>
        <v>44023</v>
      </c>
      <c r="E63" s="15" t="str">
        <f>TEXT(D63,Vars!$F$4)</f>
        <v>Σάββατο</v>
      </c>
      <c r="F63" s="1" t="str">
        <f t="shared" si="9"/>
        <v>Καστοριά</v>
      </c>
      <c r="G63" s="16" t="str">
        <f t="shared" si="10"/>
        <v>Π.Σ. Καστοριάς 620</v>
      </c>
      <c r="I63" s="4">
        <v>3000</v>
      </c>
      <c r="J63" s="17" t="s">
        <v>128</v>
      </c>
      <c r="K63" s="6" t="str">
        <f t="shared" si="11"/>
        <v/>
      </c>
    </row>
    <row r="64" spans="1:11" x14ac:dyDescent="0.2">
      <c r="A64" s="1" t="s">
        <v>129</v>
      </c>
      <c r="B64" s="1" t="str">
        <f t="shared" si="6"/>
        <v>Δασοχώρι</v>
      </c>
      <c r="C64" s="13" t="str">
        <f t="shared" si="7"/>
        <v>200χλμ</v>
      </c>
      <c r="D64" s="14">
        <f t="shared" si="8"/>
        <v>44038</v>
      </c>
      <c r="E64" s="15" t="str">
        <f>TEXT(D64,Vars!$F$4)</f>
        <v>Κυριακή</v>
      </c>
      <c r="F64" s="1" t="str">
        <f t="shared" si="9"/>
        <v>Δασοχώρι</v>
      </c>
      <c r="G64" s="16" t="str">
        <f t="shared" si="10"/>
        <v>Π.Ε.Π.Α.</v>
      </c>
      <c r="I64" s="4">
        <v>4200</v>
      </c>
      <c r="J64" s="27" t="s">
        <v>130</v>
      </c>
      <c r="K64" s="6" t="str">
        <f t="shared" si="11"/>
        <v/>
      </c>
    </row>
    <row r="65" spans="1:11" x14ac:dyDescent="0.2">
      <c r="A65" s="1" t="s">
        <v>131</v>
      </c>
      <c r="B65" s="1" t="str">
        <f t="shared" si="6"/>
        <v>Σχινιάς / Σούνιο νυχτερινό</v>
      </c>
      <c r="C65" s="13" t="str">
        <f t="shared" si="7"/>
        <v>200χλμ</v>
      </c>
      <c r="D65" s="14">
        <f t="shared" si="8"/>
        <v>44044</v>
      </c>
      <c r="E65" s="15" t="str">
        <f>TEXT(D65,Vars!$F$4)</f>
        <v>Σάββατο</v>
      </c>
      <c r="F65" s="1" t="str">
        <f t="shared" si="9"/>
        <v>Σχινιάς</v>
      </c>
      <c r="G65" s="16" t="str">
        <f t="shared" si="10"/>
        <v>BleCyclingClub</v>
      </c>
      <c r="I65" s="4">
        <v>2300</v>
      </c>
      <c r="J65" s="27" t="s">
        <v>132</v>
      </c>
      <c r="K65" s="6" t="str">
        <f t="shared" si="11"/>
        <v/>
      </c>
    </row>
    <row r="66" spans="1:11" x14ac:dyDescent="0.2">
      <c r="A66" s="1" t="s">
        <v>133</v>
      </c>
      <c r="B66" s="1" t="str">
        <f t="shared" ref="B66:B86" si="12">SUBSTITUTE(MID(SUBSTITUTE("%" &amp; A66&amp;REPT(" ",6),"%",REPT(";",255)),2*255,255),";","")</f>
        <v>Γύρος Μεσσηνίας</v>
      </c>
      <c r="C66" s="13" t="str">
        <f t="shared" ref="C66:C86" si="13">RIGHT(LEFT(A66,12),6)</f>
        <v>200χλμ</v>
      </c>
      <c r="D66" s="14">
        <f t="shared" ref="D66:D86" si="14">DATE("2020",RIGHT(LEFT($A66,5),2),LEFT($A66,2))</f>
        <v>44045</v>
      </c>
      <c r="E66" s="15" t="str">
        <f>TEXT(D66,Vars!$F$4)</f>
        <v>Κυριακή</v>
      </c>
      <c r="F66" s="1" t="str">
        <f t="shared" ref="F66:F86" si="15">MID(LEFT(A66,FIND(" (",A66)-1),FIND("– ",A66)+2,LEN(A66))</f>
        <v>Γαργαλιάνοι</v>
      </c>
      <c r="G66" s="16" t="str">
        <f t="shared" ref="G66:G86" si="16">MID(LEFT(A66,FIND(")",A66)-1),FIND(" (",A66)+2,LEN(A66))</f>
        <v>BioracerHellas</v>
      </c>
      <c r="I66" s="4">
        <v>2000</v>
      </c>
      <c r="J66" s="27" t="s">
        <v>134</v>
      </c>
      <c r="K66" s="6" t="str">
        <f t="shared" ref="K66:K86" si="17">IF(H66="ΝΑΙ",VALUE(LEFT(C66,3)),"")</f>
        <v/>
      </c>
    </row>
    <row r="67" spans="1:11" x14ac:dyDescent="0.2">
      <c r="A67" s="1" t="s">
        <v>135</v>
      </c>
      <c r="B67" s="1" t="str">
        <f t="shared" si="12"/>
        <v>BLE Brevet Week Thessaloniki 300</v>
      </c>
      <c r="C67" s="13" t="str">
        <f t="shared" si="13"/>
        <v>300χλμ</v>
      </c>
      <c r="D67" s="14">
        <f t="shared" si="14"/>
        <v>44065</v>
      </c>
      <c r="E67" s="15" t="str">
        <f>TEXT(D67,Vars!$F$4)</f>
        <v>Σάββατο</v>
      </c>
      <c r="F67" s="1" t="str">
        <f t="shared" si="15"/>
        <v>Θεσσαλονίκη</v>
      </c>
      <c r="G67" s="16" t="str">
        <f t="shared" si="16"/>
        <v>BleCyclingClub</v>
      </c>
      <c r="I67" s="4">
        <v>2700</v>
      </c>
      <c r="J67" s="17" t="s">
        <v>136</v>
      </c>
      <c r="K67" s="6" t="str">
        <f t="shared" si="17"/>
        <v/>
      </c>
    </row>
    <row r="68" spans="1:11" x14ac:dyDescent="0.2">
      <c r="A68" s="1" t="s">
        <v>137</v>
      </c>
      <c r="B68" s="1" t="str">
        <f t="shared" si="12"/>
        <v>BLE Brevet Week Thessaloniki 200</v>
      </c>
      <c r="C68" s="13" t="str">
        <f t="shared" si="13"/>
        <v>200χλμ</v>
      </c>
      <c r="D68" s="14">
        <f t="shared" si="14"/>
        <v>44066</v>
      </c>
      <c r="E68" s="15" t="str">
        <f>TEXT(D68,Vars!$F$4)</f>
        <v>Κυριακή</v>
      </c>
      <c r="F68" s="1" t="str">
        <f t="shared" si="15"/>
        <v>Θεσσαλονίκη</v>
      </c>
      <c r="G68" s="16" t="str">
        <f t="shared" si="16"/>
        <v>BleCyclingClub</v>
      </c>
      <c r="I68" s="4">
        <v>1500</v>
      </c>
      <c r="J68" s="17" t="s">
        <v>138</v>
      </c>
      <c r="K68" s="6" t="str">
        <f t="shared" si="17"/>
        <v/>
      </c>
    </row>
    <row r="69" spans="1:11" x14ac:dyDescent="0.2">
      <c r="A69" s="1" t="s">
        <v>139</v>
      </c>
      <c r="B69" s="1" t="str">
        <f t="shared" si="12"/>
        <v>BLE Brevet Week Thessaloniki 400</v>
      </c>
      <c r="C69" s="13" t="str">
        <f t="shared" si="13"/>
        <v>400χλμ</v>
      </c>
      <c r="D69" s="14">
        <f t="shared" si="14"/>
        <v>44067</v>
      </c>
      <c r="E69" s="15" t="str">
        <f>TEXT(D69,Vars!$F$4)</f>
        <v>Δευτέρα</v>
      </c>
      <c r="F69" s="1" t="str">
        <f t="shared" si="15"/>
        <v>Θεσσαλονίκη</v>
      </c>
      <c r="G69" s="16" t="str">
        <f t="shared" si="16"/>
        <v>BleCyclingClub</v>
      </c>
      <c r="I69" s="4">
        <v>2800</v>
      </c>
      <c r="J69" s="17" t="s">
        <v>140</v>
      </c>
      <c r="K69" s="6" t="str">
        <f t="shared" si="17"/>
        <v/>
      </c>
    </row>
    <row r="70" spans="1:11" x14ac:dyDescent="0.2">
      <c r="A70" s="1" t="s">
        <v>141</v>
      </c>
      <c r="B70" s="1" t="str">
        <f t="shared" si="12"/>
        <v>BLE Brevet Week Thessaloniki 600</v>
      </c>
      <c r="C70" s="13" t="str">
        <f t="shared" si="13"/>
        <v>600χλμ</v>
      </c>
      <c r="D70" s="14">
        <f t="shared" si="14"/>
        <v>44069</v>
      </c>
      <c r="E70" s="15" t="str">
        <f>TEXT(D70,Vars!$F$4)</f>
        <v>Τετάρτη</v>
      </c>
      <c r="F70" s="1" t="str">
        <f t="shared" si="15"/>
        <v>Θεσσαλονίκη</v>
      </c>
      <c r="G70" s="16" t="str">
        <f t="shared" si="16"/>
        <v>BleCyclingClub</v>
      </c>
      <c r="I70" s="4">
        <v>3100</v>
      </c>
      <c r="J70" s="17" t="s">
        <v>142</v>
      </c>
      <c r="K70" s="6" t="str">
        <f t="shared" si="17"/>
        <v/>
      </c>
    </row>
    <row r="71" spans="1:11" x14ac:dyDescent="0.2">
      <c r="A71" s="1" t="s">
        <v>143</v>
      </c>
      <c r="B71" s="1" t="str">
        <f t="shared" si="12"/>
        <v>Αρβανίτσα</v>
      </c>
      <c r="C71" s="13" t="str">
        <f t="shared" si="13"/>
        <v>200χλμ</v>
      </c>
      <c r="D71" s="14">
        <f t="shared" si="14"/>
        <v>44079</v>
      </c>
      <c r="E71" s="15" t="str">
        <f>TEXT(D71,Vars!$F$4)</f>
        <v>Σάββατο</v>
      </c>
      <c r="F71" s="1" t="str">
        <f t="shared" si="15"/>
        <v>Ελευσίνα</v>
      </c>
      <c r="G71" s="16" t="str">
        <f t="shared" si="16"/>
        <v>Greek Randonneurs</v>
      </c>
      <c r="I71" s="4">
        <v>3250</v>
      </c>
      <c r="J71" s="27" t="s">
        <v>144</v>
      </c>
      <c r="K71" s="6" t="str">
        <f t="shared" si="17"/>
        <v/>
      </c>
    </row>
    <row r="72" spans="1:11" x14ac:dyDescent="0.2">
      <c r="A72" s="1" t="s">
        <v>145</v>
      </c>
      <c r="B72" s="1" t="str">
        <f t="shared" si="12"/>
        <v>Brevet Κως-Κάλυμνος</v>
      </c>
      <c r="C72" s="13" t="str">
        <f t="shared" si="13"/>
        <v>200χλμ</v>
      </c>
      <c r="D72" s="14">
        <f t="shared" si="14"/>
        <v>44079</v>
      </c>
      <c r="E72" s="15" t="str">
        <f>TEXT(D72,Vars!$F$4)</f>
        <v>Σάββατο</v>
      </c>
      <c r="F72" s="1" t="str">
        <f t="shared" si="15"/>
        <v>Κως</v>
      </c>
      <c r="G72" s="16" t="str">
        <f t="shared" si="16"/>
        <v>Π.Ο. Κω</v>
      </c>
      <c r="I72" s="4">
        <v>2900</v>
      </c>
      <c r="J72" s="27" t="s">
        <v>146</v>
      </c>
      <c r="K72" s="6" t="str">
        <f t="shared" si="17"/>
        <v/>
      </c>
    </row>
    <row r="73" spans="1:11" x14ac:dyDescent="0.2">
      <c r="A73" s="1" t="s">
        <v>147</v>
      </c>
      <c r="B73" s="1" t="str">
        <f t="shared" si="12"/>
        <v>Real Tour of Chios</v>
      </c>
      <c r="C73" s="13" t="str">
        <f t="shared" si="13"/>
        <v>200χλμ</v>
      </c>
      <c r="D73" s="14">
        <f t="shared" si="14"/>
        <v>44080</v>
      </c>
      <c r="E73" s="15" t="str">
        <f>TEXT(D73,Vars!$F$4)</f>
        <v>Κυριακή</v>
      </c>
      <c r="F73" s="1" t="str">
        <f t="shared" si="15"/>
        <v>Χίος</v>
      </c>
      <c r="G73" s="16" t="str">
        <f t="shared" si="16"/>
        <v>BleCyclingClub</v>
      </c>
      <c r="I73" s="4">
        <v>3800</v>
      </c>
      <c r="J73" s="27" t="s">
        <v>148</v>
      </c>
      <c r="K73" s="6" t="str">
        <f t="shared" si="17"/>
        <v/>
      </c>
    </row>
    <row r="74" spans="1:11" x14ac:dyDescent="0.2">
      <c r="A74" s="1" t="s">
        <v>149</v>
      </c>
      <c r="B74" s="1" t="str">
        <f t="shared" si="12"/>
        <v>Brevet Βόλβης - Χολομώντα 200</v>
      </c>
      <c r="C74" s="13" t="str">
        <f t="shared" si="13"/>
        <v>200χλμ</v>
      </c>
      <c r="D74" s="14">
        <f t="shared" si="14"/>
        <v>44086</v>
      </c>
      <c r="E74" s="15" t="str">
        <f>TEXT(D74,Vars!$F$4)</f>
        <v>Σάββατο</v>
      </c>
      <c r="F74" s="1" t="str">
        <f t="shared" si="15"/>
        <v xml:space="preserve"> Θεσσαλονίκη / ΙΚΕΑ</v>
      </c>
      <c r="G74" s="16" t="str">
        <f t="shared" si="16"/>
        <v>Action Bike Club</v>
      </c>
      <c r="I74" s="4">
        <v>3100</v>
      </c>
      <c r="J74" s="17" t="s">
        <v>150</v>
      </c>
      <c r="K74" s="6" t="str">
        <f t="shared" si="17"/>
        <v/>
      </c>
    </row>
    <row r="75" spans="1:11" x14ac:dyDescent="0.2">
      <c r="A75" s="1" t="s">
        <v>151</v>
      </c>
      <c r="B75" s="1" t="str">
        <f t="shared" si="12"/>
        <v>Τείχιο Brevet</v>
      </c>
      <c r="C75" s="13" t="str">
        <f t="shared" si="13"/>
        <v>200χλμ</v>
      </c>
      <c r="D75" s="14">
        <f t="shared" si="14"/>
        <v>44086</v>
      </c>
      <c r="E75" s="15" t="str">
        <f>TEXT(D75,Vars!$F$4)</f>
        <v>Σάββατο</v>
      </c>
      <c r="F75" s="1" t="str">
        <f t="shared" si="15"/>
        <v>Τείχιο Δωρίδος</v>
      </c>
      <c r="G75" s="16" t="str">
        <f t="shared" si="16"/>
        <v>Gosport</v>
      </c>
      <c r="I75" s="4">
        <v>4350</v>
      </c>
      <c r="J75" s="27" t="s">
        <v>152</v>
      </c>
      <c r="K75" s="6" t="str">
        <f t="shared" si="17"/>
        <v/>
      </c>
    </row>
    <row r="76" spans="1:11" x14ac:dyDescent="0.2">
      <c r="A76" s="1" t="s">
        <v>153</v>
      </c>
      <c r="B76" s="1" t="str">
        <f t="shared" si="12"/>
        <v>September Forest Ride 200</v>
      </c>
      <c r="C76" s="13" t="str">
        <f t="shared" si="13"/>
        <v>200χλμ</v>
      </c>
      <c r="D76" s="14">
        <f t="shared" si="14"/>
        <v>44093</v>
      </c>
      <c r="E76" s="15" t="str">
        <f>TEXT(D76,Vars!$F$4)</f>
        <v>Σάββατο</v>
      </c>
      <c r="F76" s="1" t="str">
        <f t="shared" si="15"/>
        <v>Αλεξανδρούπολη</v>
      </c>
      <c r="G76" s="16" t="str">
        <f t="shared" si="16"/>
        <v>Π.Α.Σ. Αλεξανδρούπολης</v>
      </c>
      <c r="I76" s="4">
        <v>2900</v>
      </c>
      <c r="J76" s="17" t="s">
        <v>154</v>
      </c>
      <c r="K76" s="6" t="str">
        <f t="shared" si="17"/>
        <v/>
      </c>
    </row>
    <row r="77" spans="1:11" x14ac:dyDescent="0.2">
      <c r="A77" s="1" t="s">
        <v>155</v>
      </c>
      <c r="B77" s="1" t="str">
        <f t="shared" si="12"/>
        <v>Αττικής Classic</v>
      </c>
      <c r="C77" s="13" t="str">
        <f t="shared" si="13"/>
        <v>200χλμ</v>
      </c>
      <c r="D77" s="14">
        <f t="shared" si="14"/>
        <v>44094</v>
      </c>
      <c r="E77" s="15" t="str">
        <f>TEXT(D77,Vars!$F$4)</f>
        <v>Κυριακή</v>
      </c>
      <c r="F77" s="1" t="str">
        <f t="shared" si="15"/>
        <v>Αθήνα</v>
      </c>
      <c r="G77" s="16" t="str">
        <f t="shared" si="16"/>
        <v>Π.Ε.Π.Α.</v>
      </c>
      <c r="I77" s="4">
        <v>1250</v>
      </c>
      <c r="J77" s="27" t="s">
        <v>156</v>
      </c>
      <c r="K77" s="6" t="str">
        <f t="shared" si="17"/>
        <v/>
      </c>
    </row>
    <row r="78" spans="1:11" x14ac:dyDescent="0.2">
      <c r="A78" s="1" t="s">
        <v>157</v>
      </c>
      <c r="B78" s="1" t="str">
        <f t="shared" si="12"/>
        <v>Gravel Brevet</v>
      </c>
      <c r="C78" s="13" t="str">
        <f t="shared" si="13"/>
        <v>200χλμ</v>
      </c>
      <c r="D78" s="14">
        <f t="shared" si="14"/>
        <v>44100</v>
      </c>
      <c r="E78" s="15" t="str">
        <f>TEXT(D78,Vars!$F$4)</f>
        <v>Σάββατο</v>
      </c>
      <c r="F78" s="1" t="str">
        <f t="shared" si="15"/>
        <v>Χαλκίδα</v>
      </c>
      <c r="G78" s="16" t="str">
        <f t="shared" si="16"/>
        <v>Α.Ο. Αίολος</v>
      </c>
      <c r="I78" s="4">
        <v>2100</v>
      </c>
      <c r="J78" s="27" t="s">
        <v>158</v>
      </c>
      <c r="K78" s="6" t="str">
        <f t="shared" si="17"/>
        <v/>
      </c>
    </row>
    <row r="79" spans="1:11" x14ac:dyDescent="0.2">
      <c r="A79" s="1" t="s">
        <v>159</v>
      </c>
      <c r="B79" s="1" t="str">
        <f t="shared" si="12"/>
        <v>Στα μυστικά του Βάλτου</v>
      </c>
      <c r="C79" s="13" t="str">
        <f t="shared" si="13"/>
        <v>200χλμ</v>
      </c>
      <c r="D79" s="14">
        <f t="shared" si="14"/>
        <v>44101</v>
      </c>
      <c r="E79" s="15" t="str">
        <f>TEXT(D79,Vars!$F$4)</f>
        <v>Κυριακή</v>
      </c>
      <c r="F79" s="1" t="str">
        <f t="shared" si="15"/>
        <v>Γιαννιτσά</v>
      </c>
      <c r="G79" s="16" t="str">
        <f t="shared" si="16"/>
        <v>Φυσιολατρικός Ορειβατικός Όμιλος Γιαννιτσών</v>
      </c>
      <c r="I79" s="4">
        <v>2300</v>
      </c>
      <c r="J79" s="17" t="s">
        <v>160</v>
      </c>
      <c r="K79" s="6" t="str">
        <f t="shared" si="17"/>
        <v/>
      </c>
    </row>
    <row r="80" spans="1:11" x14ac:dyDescent="0.2">
      <c r="A80" s="1" t="s">
        <v>161</v>
      </c>
      <c r="B80" s="1" t="str">
        <f t="shared" si="12"/>
        <v>Κούκος</v>
      </c>
      <c r="C80" s="13" t="str">
        <f t="shared" si="13"/>
        <v>200χλμ</v>
      </c>
      <c r="D80" s="14">
        <f t="shared" si="14"/>
        <v>44107</v>
      </c>
      <c r="E80" s="15" t="str">
        <f>TEXT(D80,Vars!$F$4)</f>
        <v>Σάββατο</v>
      </c>
      <c r="F80" s="1" t="str">
        <f t="shared" si="15"/>
        <v>Κούκος Πιερίας</v>
      </c>
      <c r="G80" s="16" t="str">
        <f t="shared" si="16"/>
        <v>Λε.Μ.Α. Θέρμου</v>
      </c>
      <c r="I80" s="4">
        <v>2300</v>
      </c>
      <c r="J80" s="17" t="s">
        <v>162</v>
      </c>
      <c r="K80" s="6" t="str">
        <f t="shared" si="17"/>
        <v/>
      </c>
    </row>
    <row r="81" spans="1:11" x14ac:dyDescent="0.2">
      <c r="A81" s="1" t="s">
        <v>163</v>
      </c>
      <c r="B81" s="1" t="str">
        <f t="shared" si="12"/>
        <v>Δόξα</v>
      </c>
      <c r="C81" s="13" t="str">
        <f t="shared" si="13"/>
        <v>300χλμ</v>
      </c>
      <c r="D81" s="14">
        <f t="shared" si="14"/>
        <v>44114</v>
      </c>
      <c r="E81" s="15" t="str">
        <f>TEXT(D81,Vars!$F$4)</f>
        <v>Σάββατο</v>
      </c>
      <c r="F81" s="1" t="str">
        <f t="shared" si="15"/>
        <v>Ελευσίνα</v>
      </c>
      <c r="G81" s="16" t="str">
        <f t="shared" si="16"/>
        <v>Greek Randonneurs</v>
      </c>
      <c r="I81" s="4">
        <v>3200</v>
      </c>
      <c r="J81" s="27" t="s">
        <v>164</v>
      </c>
      <c r="K81" s="6" t="str">
        <f t="shared" si="17"/>
        <v/>
      </c>
    </row>
    <row r="82" spans="1:11" x14ac:dyDescent="0.2">
      <c r="A82" s="1" t="s">
        <v>165</v>
      </c>
      <c r="B82" s="1" t="str">
        <f t="shared" si="12"/>
        <v>Γύρος του Ψηλορείτη</v>
      </c>
      <c r="C82" s="13" t="str">
        <f t="shared" si="13"/>
        <v>200χλμ</v>
      </c>
      <c r="D82" s="14">
        <f t="shared" si="14"/>
        <v>44121</v>
      </c>
      <c r="E82" s="15" t="str">
        <f>TEXT(D82,Vars!$F$4)</f>
        <v>Σάββατο</v>
      </c>
      <c r="F82" s="1" t="str">
        <f t="shared" si="15"/>
        <v>Ηράκλειο</v>
      </c>
      <c r="G82" s="16" t="str">
        <f t="shared" si="16"/>
        <v>Αθλητικό Σωματείο ΑμεΑ ΤΑΛΩΣ</v>
      </c>
      <c r="I82" s="4">
        <v>3400</v>
      </c>
      <c r="J82" s="27" t="s">
        <v>166</v>
      </c>
      <c r="K82" s="6" t="str">
        <f t="shared" si="17"/>
        <v/>
      </c>
    </row>
    <row r="83" spans="1:11" x14ac:dyDescent="0.2">
      <c r="A83" s="1" t="s">
        <v>167</v>
      </c>
      <c r="B83" s="1" t="str">
        <f t="shared" si="12"/>
        <v>Brevet Philippi</v>
      </c>
      <c r="C83" s="13" t="str">
        <f t="shared" si="13"/>
        <v>200χλμ</v>
      </c>
      <c r="D83" s="14">
        <f t="shared" si="14"/>
        <v>44121</v>
      </c>
      <c r="E83" s="15" t="str">
        <f>TEXT(D83,Vars!$F$4)</f>
        <v>Σάββατο</v>
      </c>
      <c r="F83" s="1" t="str">
        <f t="shared" si="15"/>
        <v>Αρχαιολογικός χώρος Φιλίππων</v>
      </c>
      <c r="G83" s="16" t="str">
        <f t="shared" si="16"/>
        <v>Οψόμεθα εις Φιλίππους</v>
      </c>
      <c r="I83" s="4">
        <v>2200</v>
      </c>
      <c r="J83" s="17" t="s">
        <v>168</v>
      </c>
      <c r="K83" s="6" t="str">
        <f t="shared" si="17"/>
        <v/>
      </c>
    </row>
    <row r="84" spans="1:11" x14ac:dyDescent="0.2">
      <c r="A84" s="1" t="s">
        <v>169</v>
      </c>
      <c r="B84" s="1" t="str">
        <f t="shared" si="12"/>
        <v>Γύρος Πάρνωνα</v>
      </c>
      <c r="C84" s="13" t="str">
        <f t="shared" si="13"/>
        <v>200χλμ</v>
      </c>
      <c r="D84" s="14">
        <f t="shared" si="14"/>
        <v>44122</v>
      </c>
      <c r="E84" s="15" t="str">
        <f>TEXT(D84,Vars!$F$4)</f>
        <v>Κυριακή</v>
      </c>
      <c r="F84" s="1" t="str">
        <f t="shared" si="15"/>
        <v>Ναύπλιο</v>
      </c>
      <c r="G84" s="16" t="str">
        <f t="shared" si="16"/>
        <v>Α.Ο. Αίολος</v>
      </c>
      <c r="I84" s="4">
        <v>3100</v>
      </c>
      <c r="J84" s="27" t="s">
        <v>170</v>
      </c>
      <c r="K84" s="6" t="str">
        <f t="shared" si="17"/>
        <v/>
      </c>
    </row>
    <row r="85" spans="1:11" x14ac:dyDescent="0.2">
      <c r="A85" s="1" t="s">
        <v>171</v>
      </c>
      <c r="B85" s="1" t="str">
        <f t="shared" si="12"/>
        <v>Βόρεια Εύβοια</v>
      </c>
      <c r="C85" s="13" t="str">
        <f t="shared" si="13"/>
        <v>200χλμ</v>
      </c>
      <c r="D85" s="14">
        <f t="shared" si="14"/>
        <v>44142</v>
      </c>
      <c r="E85" s="15" t="str">
        <f>TEXT(D85,Vars!$F$4)</f>
        <v>Σάββατο</v>
      </c>
      <c r="F85" s="1" t="str">
        <f t="shared" si="15"/>
        <v>Χαλκίδα</v>
      </c>
      <c r="G85" s="16" t="str">
        <f t="shared" si="16"/>
        <v>Α.Ο. Αίολος</v>
      </c>
      <c r="I85" s="4">
        <v>3200</v>
      </c>
      <c r="J85" s="27" t="s">
        <v>172</v>
      </c>
      <c r="K85" s="6" t="str">
        <f t="shared" si="17"/>
        <v/>
      </c>
    </row>
    <row r="86" spans="1:11" x14ac:dyDescent="0.2">
      <c r="A86" s="1" t="s">
        <v>173</v>
      </c>
      <c r="B86" s="1" t="str">
        <f t="shared" si="12"/>
        <v>Γουδί 2020</v>
      </c>
      <c r="C86" s="13" t="str">
        <f t="shared" si="13"/>
        <v>200χλμ</v>
      </c>
      <c r="D86" s="14">
        <f t="shared" si="14"/>
        <v>44149</v>
      </c>
      <c r="E86" s="15" t="str">
        <f>TEXT(D86,Vars!$F$4)</f>
        <v>Σάββατο</v>
      </c>
      <c r="F86" s="1" t="str">
        <f t="shared" si="15"/>
        <v>Αθήνα</v>
      </c>
      <c r="G86" s="16" t="str">
        <f t="shared" si="16"/>
        <v>Kassimatis Cycling</v>
      </c>
      <c r="I86" s="4">
        <v>2200</v>
      </c>
      <c r="J86" s="27" t="s">
        <v>174</v>
      </c>
      <c r="K86" s="6" t="str">
        <f t="shared" si="17"/>
        <v/>
      </c>
    </row>
    <row r="87" spans="1:11" hidden="1" x14ac:dyDescent="0.2">
      <c r="C87" s="21"/>
    </row>
    <row r="88" spans="1:11" hidden="1" x14ac:dyDescent="0.2">
      <c r="C88" s="21"/>
    </row>
    <row r="89" spans="1:11" hidden="1" x14ac:dyDescent="0.2">
      <c r="C89" s="21"/>
    </row>
    <row r="90" spans="1:11" hidden="1" x14ac:dyDescent="0.2">
      <c r="C90" s="21"/>
    </row>
    <row r="91" spans="1:11" hidden="1" x14ac:dyDescent="0.2">
      <c r="C91" s="21"/>
    </row>
    <row r="92" spans="1:11" hidden="1" x14ac:dyDescent="0.2">
      <c r="C92" s="21"/>
    </row>
    <row r="93" spans="1:11" hidden="1" x14ac:dyDescent="0.2">
      <c r="C93" s="21"/>
    </row>
    <row r="94" spans="1:11" hidden="1" x14ac:dyDescent="0.2">
      <c r="C94" s="21"/>
    </row>
    <row r="95" spans="1:11" hidden="1" x14ac:dyDescent="0.2">
      <c r="C95" s="21"/>
    </row>
    <row r="96" spans="1:11" hidden="1" x14ac:dyDescent="0.2">
      <c r="C96" s="21"/>
    </row>
    <row r="97" spans="3:3" hidden="1" x14ac:dyDescent="0.2">
      <c r="C97" s="21"/>
    </row>
    <row r="98" spans="3:3" hidden="1" x14ac:dyDescent="0.2">
      <c r="C98" s="21"/>
    </row>
    <row r="99" spans="3:3" hidden="1" x14ac:dyDescent="0.2">
      <c r="C99" s="21"/>
    </row>
    <row r="100" spans="3:3" hidden="1" x14ac:dyDescent="0.2">
      <c r="C100" s="21"/>
    </row>
    <row r="101" spans="3:3" hidden="1" x14ac:dyDescent="0.2">
      <c r="C101" s="21"/>
    </row>
    <row r="102" spans="3:3" hidden="1" x14ac:dyDescent="0.2">
      <c r="C102" s="21"/>
    </row>
    <row r="103" spans="3:3" hidden="1" x14ac:dyDescent="0.2">
      <c r="C103" s="21"/>
    </row>
    <row r="104" spans="3:3" hidden="1" x14ac:dyDescent="0.2">
      <c r="C104" s="21"/>
    </row>
    <row r="105" spans="3:3" hidden="1" x14ac:dyDescent="0.2">
      <c r="C105" s="21"/>
    </row>
    <row r="106" spans="3:3" hidden="1" x14ac:dyDescent="0.2">
      <c r="C106" s="21"/>
    </row>
    <row r="107" spans="3:3" hidden="1" x14ac:dyDescent="0.2">
      <c r="C107" s="21"/>
    </row>
    <row r="108" spans="3:3" hidden="1" x14ac:dyDescent="0.2">
      <c r="C108" s="21"/>
    </row>
    <row r="109" spans="3:3" hidden="1" x14ac:dyDescent="0.2">
      <c r="C109" s="21"/>
    </row>
    <row r="110" spans="3:3" hidden="1" x14ac:dyDescent="0.2">
      <c r="C110" s="21"/>
    </row>
    <row r="111" spans="3:3" hidden="1" x14ac:dyDescent="0.2">
      <c r="C111" s="21"/>
    </row>
    <row r="112" spans="3:3" hidden="1" x14ac:dyDescent="0.2">
      <c r="C112" s="21"/>
    </row>
    <row r="113" spans="3:3" hidden="1" x14ac:dyDescent="0.2">
      <c r="C113" s="21"/>
    </row>
    <row r="114" spans="3:3" hidden="1" x14ac:dyDescent="0.2">
      <c r="C114" s="21"/>
    </row>
    <row r="115" spans="3:3" hidden="1" x14ac:dyDescent="0.2">
      <c r="C115" s="21"/>
    </row>
    <row r="116" spans="3:3" hidden="1" x14ac:dyDescent="0.2">
      <c r="C116" s="21"/>
    </row>
    <row r="117" spans="3:3" hidden="1" x14ac:dyDescent="0.2">
      <c r="C117" s="21"/>
    </row>
    <row r="118" spans="3:3" hidden="1" x14ac:dyDescent="0.2">
      <c r="C118" s="21"/>
    </row>
    <row r="119" spans="3:3" hidden="1" x14ac:dyDescent="0.2">
      <c r="C119" s="21"/>
    </row>
    <row r="120" spans="3:3" hidden="1" x14ac:dyDescent="0.2">
      <c r="C120" s="21"/>
    </row>
    <row r="121" spans="3:3" hidden="1" x14ac:dyDescent="0.2">
      <c r="C121" s="21"/>
    </row>
    <row r="122" spans="3:3" hidden="1" x14ac:dyDescent="0.2">
      <c r="C122" s="21"/>
    </row>
    <row r="123" spans="3:3" hidden="1" x14ac:dyDescent="0.2">
      <c r="C123" s="21"/>
    </row>
    <row r="124" spans="3:3" hidden="1" x14ac:dyDescent="0.2">
      <c r="C124" s="21"/>
    </row>
    <row r="125" spans="3:3" hidden="1" x14ac:dyDescent="0.2">
      <c r="C125" s="21"/>
    </row>
    <row r="126" spans="3:3" hidden="1" x14ac:dyDescent="0.2">
      <c r="C126" s="21"/>
    </row>
    <row r="127" spans="3:3" hidden="1" x14ac:dyDescent="0.2">
      <c r="C127" s="21"/>
    </row>
    <row r="128" spans="3:3" hidden="1" x14ac:dyDescent="0.2">
      <c r="C128" s="21"/>
    </row>
    <row r="129" spans="3:3" hidden="1" x14ac:dyDescent="0.2">
      <c r="C129" s="21"/>
    </row>
    <row r="130" spans="3:3" hidden="1" x14ac:dyDescent="0.2">
      <c r="C130" s="21"/>
    </row>
    <row r="131" spans="3:3" hidden="1" x14ac:dyDescent="0.2">
      <c r="C131" s="21"/>
    </row>
    <row r="132" spans="3:3" hidden="1" x14ac:dyDescent="0.2">
      <c r="C132" s="21"/>
    </row>
    <row r="133" spans="3:3" hidden="1" x14ac:dyDescent="0.2">
      <c r="C133" s="21"/>
    </row>
    <row r="134" spans="3:3" hidden="1" x14ac:dyDescent="0.2">
      <c r="C134" s="21"/>
    </row>
    <row r="135" spans="3:3" hidden="1" x14ac:dyDescent="0.2">
      <c r="C135" s="21"/>
    </row>
    <row r="136" spans="3:3" hidden="1" x14ac:dyDescent="0.2">
      <c r="C136" s="21"/>
    </row>
    <row r="137" spans="3:3" hidden="1" x14ac:dyDescent="0.2">
      <c r="C137" s="21"/>
    </row>
    <row r="138" spans="3:3" hidden="1" x14ac:dyDescent="0.2">
      <c r="C138" s="21"/>
    </row>
    <row r="139" spans="3:3" hidden="1" x14ac:dyDescent="0.2">
      <c r="C139" s="21"/>
    </row>
    <row r="140" spans="3:3" hidden="1" x14ac:dyDescent="0.2">
      <c r="C140" s="21"/>
    </row>
    <row r="141" spans="3:3" hidden="1" x14ac:dyDescent="0.2">
      <c r="C141" s="21"/>
    </row>
    <row r="142" spans="3:3" hidden="1" x14ac:dyDescent="0.2">
      <c r="C142" s="21"/>
    </row>
    <row r="143" spans="3:3" hidden="1" x14ac:dyDescent="0.2">
      <c r="C143" s="21"/>
    </row>
    <row r="144" spans="3:3" hidden="1" x14ac:dyDescent="0.2">
      <c r="C144" s="21"/>
    </row>
    <row r="145" spans="3:3" hidden="1" x14ac:dyDescent="0.2">
      <c r="C145" s="21"/>
    </row>
    <row r="146" spans="3:3" hidden="1" x14ac:dyDescent="0.2">
      <c r="C146" s="21"/>
    </row>
    <row r="147" spans="3:3" hidden="1" x14ac:dyDescent="0.2">
      <c r="C147" s="21"/>
    </row>
    <row r="148" spans="3:3" hidden="1" x14ac:dyDescent="0.2">
      <c r="C148" s="21"/>
    </row>
    <row r="149" spans="3:3" hidden="1" x14ac:dyDescent="0.2">
      <c r="C149" s="21"/>
    </row>
    <row r="150" spans="3:3" hidden="1" x14ac:dyDescent="0.2">
      <c r="C150" s="21"/>
    </row>
    <row r="151" spans="3:3" hidden="1" x14ac:dyDescent="0.2">
      <c r="C151" s="21"/>
    </row>
    <row r="152" spans="3:3" hidden="1" x14ac:dyDescent="0.2">
      <c r="C152" s="21"/>
    </row>
    <row r="153" spans="3:3" hidden="1" x14ac:dyDescent="0.2">
      <c r="C153" s="21"/>
    </row>
    <row r="154" spans="3:3" hidden="1" x14ac:dyDescent="0.2">
      <c r="C154" s="21"/>
    </row>
    <row r="155" spans="3:3" hidden="1" x14ac:dyDescent="0.2">
      <c r="C155" s="21"/>
    </row>
    <row r="156" spans="3:3" hidden="1" x14ac:dyDescent="0.2">
      <c r="C156" s="21"/>
    </row>
    <row r="157" spans="3:3" hidden="1" x14ac:dyDescent="0.2">
      <c r="C157" s="21"/>
    </row>
    <row r="158" spans="3:3" hidden="1" x14ac:dyDescent="0.2">
      <c r="C158" s="21"/>
    </row>
    <row r="159" spans="3:3" hidden="1" x14ac:dyDescent="0.2">
      <c r="C159" s="21"/>
    </row>
    <row r="160" spans="3:3" hidden="1" x14ac:dyDescent="0.2">
      <c r="C160" s="21"/>
    </row>
    <row r="161" spans="3:3" hidden="1" x14ac:dyDescent="0.2">
      <c r="C161" s="21"/>
    </row>
    <row r="162" spans="3:3" hidden="1" x14ac:dyDescent="0.2">
      <c r="C162" s="21"/>
    </row>
    <row r="163" spans="3:3" hidden="1" x14ac:dyDescent="0.2">
      <c r="C163" s="21"/>
    </row>
    <row r="164" spans="3:3" hidden="1" x14ac:dyDescent="0.2">
      <c r="C164" s="21"/>
    </row>
    <row r="165" spans="3:3" hidden="1" x14ac:dyDescent="0.2">
      <c r="C165" s="21"/>
    </row>
    <row r="166" spans="3:3" hidden="1" x14ac:dyDescent="0.2">
      <c r="C166" s="21"/>
    </row>
    <row r="167" spans="3:3" hidden="1" x14ac:dyDescent="0.2">
      <c r="C167" s="21"/>
    </row>
    <row r="168" spans="3:3" hidden="1" x14ac:dyDescent="0.2">
      <c r="C168" s="21"/>
    </row>
    <row r="169" spans="3:3" hidden="1" x14ac:dyDescent="0.2">
      <c r="C169" s="21"/>
    </row>
    <row r="170" spans="3:3" hidden="1" x14ac:dyDescent="0.2">
      <c r="C170" s="21"/>
    </row>
    <row r="171" spans="3:3" hidden="1" x14ac:dyDescent="0.2">
      <c r="C171" s="21"/>
    </row>
    <row r="172" spans="3:3" hidden="1" x14ac:dyDescent="0.2">
      <c r="C172" s="21"/>
    </row>
    <row r="173" spans="3:3" hidden="1" x14ac:dyDescent="0.2">
      <c r="C173" s="21"/>
    </row>
    <row r="174" spans="3:3" hidden="1" x14ac:dyDescent="0.2">
      <c r="C174" s="21"/>
    </row>
    <row r="175" spans="3:3" hidden="1" x14ac:dyDescent="0.2">
      <c r="C175" s="21"/>
    </row>
    <row r="176" spans="3:3" hidden="1" x14ac:dyDescent="0.2">
      <c r="C176" s="21"/>
    </row>
    <row r="177" spans="3:3" hidden="1" x14ac:dyDescent="0.2">
      <c r="C177" s="21"/>
    </row>
    <row r="178" spans="3:3" hidden="1" x14ac:dyDescent="0.2">
      <c r="C178" s="21"/>
    </row>
    <row r="179" spans="3:3" hidden="1" x14ac:dyDescent="0.2">
      <c r="C179" s="21"/>
    </row>
    <row r="180" spans="3:3" hidden="1" x14ac:dyDescent="0.2">
      <c r="C180" s="21"/>
    </row>
    <row r="181" spans="3:3" hidden="1" x14ac:dyDescent="0.2">
      <c r="C181" s="21"/>
    </row>
    <row r="182" spans="3:3" hidden="1" x14ac:dyDescent="0.2">
      <c r="C182" s="21"/>
    </row>
    <row r="183" spans="3:3" hidden="1" x14ac:dyDescent="0.2">
      <c r="C183" s="21"/>
    </row>
    <row r="184" spans="3:3" hidden="1" x14ac:dyDescent="0.2">
      <c r="C184" s="21"/>
    </row>
    <row r="185" spans="3:3" hidden="1" x14ac:dyDescent="0.2">
      <c r="C185" s="21"/>
    </row>
    <row r="186" spans="3:3" hidden="1" x14ac:dyDescent="0.2">
      <c r="C186" s="21"/>
    </row>
    <row r="187" spans="3:3" hidden="1" x14ac:dyDescent="0.2">
      <c r="C187" s="21"/>
    </row>
    <row r="188" spans="3:3" hidden="1" x14ac:dyDescent="0.2">
      <c r="C188" s="21"/>
    </row>
    <row r="189" spans="3:3" hidden="1" x14ac:dyDescent="0.2">
      <c r="C189" s="21"/>
    </row>
    <row r="190" spans="3:3" hidden="1" x14ac:dyDescent="0.2">
      <c r="C190" s="21"/>
    </row>
    <row r="191" spans="3:3" hidden="1" x14ac:dyDescent="0.2">
      <c r="C191" s="21"/>
    </row>
    <row r="192" spans="3:3" hidden="1" x14ac:dyDescent="0.2">
      <c r="C192" s="21"/>
    </row>
    <row r="193" spans="3:3" hidden="1" x14ac:dyDescent="0.2">
      <c r="C193" s="21"/>
    </row>
    <row r="194" spans="3:3" hidden="1" x14ac:dyDescent="0.2">
      <c r="C194" s="21"/>
    </row>
    <row r="195" spans="3:3" hidden="1" x14ac:dyDescent="0.2">
      <c r="C195" s="21"/>
    </row>
    <row r="196" spans="3:3" hidden="1" x14ac:dyDescent="0.2">
      <c r="C196" s="21"/>
    </row>
    <row r="197" spans="3:3" hidden="1" x14ac:dyDescent="0.2">
      <c r="C197" s="21"/>
    </row>
    <row r="198" spans="3:3" hidden="1" x14ac:dyDescent="0.2">
      <c r="C198" s="21"/>
    </row>
    <row r="199" spans="3:3" hidden="1" x14ac:dyDescent="0.2">
      <c r="C199" s="21"/>
    </row>
    <row r="200" spans="3:3" hidden="1" x14ac:dyDescent="0.2">
      <c r="C200" s="21"/>
    </row>
    <row r="201" spans="3:3" hidden="1" x14ac:dyDescent="0.2">
      <c r="C201" s="21"/>
    </row>
    <row r="202" spans="3:3" hidden="1" x14ac:dyDescent="0.2">
      <c r="C202" s="21"/>
    </row>
    <row r="203" spans="3:3" hidden="1" x14ac:dyDescent="0.2">
      <c r="C203" s="21"/>
    </row>
    <row r="204" spans="3:3" hidden="1" x14ac:dyDescent="0.2">
      <c r="C204" s="21"/>
    </row>
    <row r="205" spans="3:3" hidden="1" x14ac:dyDescent="0.2">
      <c r="C205" s="21"/>
    </row>
    <row r="206" spans="3:3" hidden="1" x14ac:dyDescent="0.2">
      <c r="C206" s="21"/>
    </row>
    <row r="207" spans="3:3" hidden="1" x14ac:dyDescent="0.2">
      <c r="C207" s="21"/>
    </row>
    <row r="208" spans="3:3" hidden="1" x14ac:dyDescent="0.2">
      <c r="C208" s="21"/>
    </row>
    <row r="209" spans="3:3" hidden="1" x14ac:dyDescent="0.2">
      <c r="C209" s="21"/>
    </row>
    <row r="210" spans="3:3" hidden="1" x14ac:dyDescent="0.2">
      <c r="C210" s="21"/>
    </row>
    <row r="211" spans="3:3" hidden="1" x14ac:dyDescent="0.2">
      <c r="C211" s="21"/>
    </row>
    <row r="212" spans="3:3" hidden="1" x14ac:dyDescent="0.2">
      <c r="C212" s="21"/>
    </row>
    <row r="213" spans="3:3" hidden="1" x14ac:dyDescent="0.2">
      <c r="C213" s="21"/>
    </row>
    <row r="214" spans="3:3" hidden="1" x14ac:dyDescent="0.2">
      <c r="C214" s="21"/>
    </row>
    <row r="215" spans="3:3" hidden="1" x14ac:dyDescent="0.2">
      <c r="C215" s="21"/>
    </row>
    <row r="216" spans="3:3" hidden="1" x14ac:dyDescent="0.2">
      <c r="C216" s="21"/>
    </row>
    <row r="217" spans="3:3" hidden="1" x14ac:dyDescent="0.2">
      <c r="C217" s="21"/>
    </row>
    <row r="218" spans="3:3" hidden="1" x14ac:dyDescent="0.2">
      <c r="C218" s="21"/>
    </row>
    <row r="219" spans="3:3" hidden="1" x14ac:dyDescent="0.2">
      <c r="C219" s="21"/>
    </row>
    <row r="220" spans="3:3" hidden="1" x14ac:dyDescent="0.2">
      <c r="C220" s="21"/>
    </row>
    <row r="221" spans="3:3" hidden="1" x14ac:dyDescent="0.2">
      <c r="C221" s="21"/>
    </row>
    <row r="222" spans="3:3" hidden="1" x14ac:dyDescent="0.2">
      <c r="C222" s="21"/>
    </row>
    <row r="223" spans="3:3" hidden="1" x14ac:dyDescent="0.2">
      <c r="C223" s="21"/>
    </row>
    <row r="224" spans="3:3" hidden="1" x14ac:dyDescent="0.2">
      <c r="C224" s="21"/>
    </row>
    <row r="225" spans="3:3" hidden="1" x14ac:dyDescent="0.2">
      <c r="C225" s="21"/>
    </row>
    <row r="226" spans="3:3" hidden="1" x14ac:dyDescent="0.2">
      <c r="C226" s="21"/>
    </row>
    <row r="227" spans="3:3" hidden="1" x14ac:dyDescent="0.2">
      <c r="C227" s="21"/>
    </row>
    <row r="228" spans="3:3" hidden="1" x14ac:dyDescent="0.2">
      <c r="C228" s="21"/>
    </row>
    <row r="229" spans="3:3" hidden="1" x14ac:dyDescent="0.2">
      <c r="C229" s="21"/>
    </row>
    <row r="230" spans="3:3" hidden="1" x14ac:dyDescent="0.2">
      <c r="C230" s="21"/>
    </row>
    <row r="231" spans="3:3" hidden="1" x14ac:dyDescent="0.2">
      <c r="C231" s="21"/>
    </row>
    <row r="232" spans="3:3" hidden="1" x14ac:dyDescent="0.2">
      <c r="C232" s="21"/>
    </row>
    <row r="233" spans="3:3" hidden="1" x14ac:dyDescent="0.2">
      <c r="C233" s="21"/>
    </row>
    <row r="234" spans="3:3" hidden="1" x14ac:dyDescent="0.2">
      <c r="C234" s="21"/>
    </row>
    <row r="235" spans="3:3" hidden="1" x14ac:dyDescent="0.2">
      <c r="C235" s="21"/>
    </row>
    <row r="236" spans="3:3" hidden="1" x14ac:dyDescent="0.2">
      <c r="C236" s="21"/>
    </row>
    <row r="237" spans="3:3" hidden="1" x14ac:dyDescent="0.2">
      <c r="C237" s="21"/>
    </row>
    <row r="238" spans="3:3" hidden="1" x14ac:dyDescent="0.2">
      <c r="C238" s="21"/>
    </row>
    <row r="239" spans="3:3" hidden="1" x14ac:dyDescent="0.2">
      <c r="C239" s="21"/>
    </row>
    <row r="240" spans="3:3" hidden="1" x14ac:dyDescent="0.2">
      <c r="C240" s="21"/>
    </row>
    <row r="241" spans="3:3" hidden="1" x14ac:dyDescent="0.2">
      <c r="C241" s="21"/>
    </row>
    <row r="242" spans="3:3" hidden="1" x14ac:dyDescent="0.2">
      <c r="C242" s="21"/>
    </row>
    <row r="243" spans="3:3" hidden="1" x14ac:dyDescent="0.2">
      <c r="C243" s="21"/>
    </row>
    <row r="244" spans="3:3" hidden="1" x14ac:dyDescent="0.2">
      <c r="C244" s="21"/>
    </row>
    <row r="245" spans="3:3" hidden="1" x14ac:dyDescent="0.2">
      <c r="C245" s="21"/>
    </row>
    <row r="246" spans="3:3" hidden="1" x14ac:dyDescent="0.2">
      <c r="C246" s="21"/>
    </row>
    <row r="247" spans="3:3" hidden="1" x14ac:dyDescent="0.2">
      <c r="C247" s="21"/>
    </row>
    <row r="248" spans="3:3" hidden="1" x14ac:dyDescent="0.2">
      <c r="C248" s="21"/>
    </row>
    <row r="249" spans="3:3" hidden="1" x14ac:dyDescent="0.2">
      <c r="C249" s="21"/>
    </row>
    <row r="250" spans="3:3" hidden="1" x14ac:dyDescent="0.2">
      <c r="C250" s="21"/>
    </row>
    <row r="251" spans="3:3" hidden="1" x14ac:dyDescent="0.2">
      <c r="C251" s="21"/>
    </row>
    <row r="252" spans="3:3" hidden="1" x14ac:dyDescent="0.2">
      <c r="C252" s="21"/>
    </row>
    <row r="253" spans="3:3" hidden="1" x14ac:dyDescent="0.2">
      <c r="C253" s="21"/>
    </row>
    <row r="254" spans="3:3" hidden="1" x14ac:dyDescent="0.2">
      <c r="C254" s="21"/>
    </row>
    <row r="255" spans="3:3" hidden="1" x14ac:dyDescent="0.2">
      <c r="C255" s="21"/>
    </row>
    <row r="256" spans="3:3" hidden="1" x14ac:dyDescent="0.2">
      <c r="C256" s="21"/>
    </row>
    <row r="257" spans="3:3" hidden="1" x14ac:dyDescent="0.2">
      <c r="C257" s="21"/>
    </row>
    <row r="258" spans="3:3" hidden="1" x14ac:dyDescent="0.2">
      <c r="C258" s="21"/>
    </row>
    <row r="259" spans="3:3" hidden="1" x14ac:dyDescent="0.2">
      <c r="C259" s="21"/>
    </row>
    <row r="260" spans="3:3" hidden="1" x14ac:dyDescent="0.2">
      <c r="C260" s="21"/>
    </row>
    <row r="261" spans="3:3" hidden="1" x14ac:dyDescent="0.2">
      <c r="C261" s="21"/>
    </row>
    <row r="262" spans="3:3" hidden="1" x14ac:dyDescent="0.2">
      <c r="C262" s="21"/>
    </row>
    <row r="263" spans="3:3" hidden="1" x14ac:dyDescent="0.2">
      <c r="C263" s="21"/>
    </row>
    <row r="264" spans="3:3" hidden="1" x14ac:dyDescent="0.2">
      <c r="C264" s="21"/>
    </row>
    <row r="265" spans="3:3" hidden="1" x14ac:dyDescent="0.2">
      <c r="C265" s="21"/>
    </row>
    <row r="266" spans="3:3" hidden="1" x14ac:dyDescent="0.2">
      <c r="C266" s="21"/>
    </row>
    <row r="267" spans="3:3" hidden="1" x14ac:dyDescent="0.2">
      <c r="C267" s="21"/>
    </row>
    <row r="268" spans="3:3" hidden="1" x14ac:dyDescent="0.2">
      <c r="C268" s="21"/>
    </row>
    <row r="269" spans="3:3" hidden="1" x14ac:dyDescent="0.2">
      <c r="C269" s="21"/>
    </row>
    <row r="270" spans="3:3" hidden="1" x14ac:dyDescent="0.2">
      <c r="C270" s="21"/>
    </row>
    <row r="271" spans="3:3" hidden="1" x14ac:dyDescent="0.2">
      <c r="C271" s="21"/>
    </row>
    <row r="272" spans="3:3" hidden="1" x14ac:dyDescent="0.2">
      <c r="C272" s="21"/>
    </row>
    <row r="273" spans="3:3" hidden="1" x14ac:dyDescent="0.2">
      <c r="C273" s="21"/>
    </row>
    <row r="274" spans="3:3" hidden="1" x14ac:dyDescent="0.2">
      <c r="C274" s="21"/>
    </row>
    <row r="275" spans="3:3" hidden="1" x14ac:dyDescent="0.2">
      <c r="C275" s="21"/>
    </row>
    <row r="276" spans="3:3" hidden="1" x14ac:dyDescent="0.2">
      <c r="C276" s="21"/>
    </row>
    <row r="277" spans="3:3" hidden="1" x14ac:dyDescent="0.2">
      <c r="C277" s="21"/>
    </row>
    <row r="278" spans="3:3" hidden="1" x14ac:dyDescent="0.2">
      <c r="C278" s="21"/>
    </row>
    <row r="279" spans="3:3" hidden="1" x14ac:dyDescent="0.2">
      <c r="C279" s="21"/>
    </row>
    <row r="280" spans="3:3" hidden="1" x14ac:dyDescent="0.2">
      <c r="C280" s="21"/>
    </row>
    <row r="281" spans="3:3" hidden="1" x14ac:dyDescent="0.2">
      <c r="C281" s="21"/>
    </row>
    <row r="282" spans="3:3" hidden="1" x14ac:dyDescent="0.2">
      <c r="C282" s="21"/>
    </row>
    <row r="283" spans="3:3" hidden="1" x14ac:dyDescent="0.2">
      <c r="C283" s="21"/>
    </row>
    <row r="284" spans="3:3" hidden="1" x14ac:dyDescent="0.2">
      <c r="C284" s="21"/>
    </row>
    <row r="285" spans="3:3" hidden="1" x14ac:dyDescent="0.2">
      <c r="C285" s="21"/>
    </row>
    <row r="286" spans="3:3" hidden="1" x14ac:dyDescent="0.2">
      <c r="C286" s="21"/>
    </row>
    <row r="287" spans="3:3" hidden="1" x14ac:dyDescent="0.2">
      <c r="C287" s="21"/>
    </row>
    <row r="288" spans="3:3" hidden="1" x14ac:dyDescent="0.2">
      <c r="C288" s="21"/>
    </row>
    <row r="289" spans="3:3" hidden="1" x14ac:dyDescent="0.2">
      <c r="C289" s="21"/>
    </row>
    <row r="290" spans="3:3" hidden="1" x14ac:dyDescent="0.2">
      <c r="C290" s="21"/>
    </row>
    <row r="291" spans="3:3" hidden="1" x14ac:dyDescent="0.2">
      <c r="C291" s="21"/>
    </row>
    <row r="292" spans="3:3" hidden="1" x14ac:dyDescent="0.2">
      <c r="C292" s="21"/>
    </row>
    <row r="293" spans="3:3" hidden="1" x14ac:dyDescent="0.2">
      <c r="C293" s="21"/>
    </row>
    <row r="294" spans="3:3" hidden="1" x14ac:dyDescent="0.2">
      <c r="C294" s="21"/>
    </row>
    <row r="295" spans="3:3" hidden="1" x14ac:dyDescent="0.2">
      <c r="C295" s="21"/>
    </row>
    <row r="296" spans="3:3" hidden="1" x14ac:dyDescent="0.2">
      <c r="C296" s="21"/>
    </row>
    <row r="297" spans="3:3" hidden="1" x14ac:dyDescent="0.2">
      <c r="C297" s="21"/>
    </row>
    <row r="298" spans="3:3" hidden="1" x14ac:dyDescent="0.2">
      <c r="C298" s="21"/>
    </row>
    <row r="299" spans="3:3" hidden="1" x14ac:dyDescent="0.2">
      <c r="C299" s="21"/>
    </row>
    <row r="300" spans="3:3" hidden="1" x14ac:dyDescent="0.2">
      <c r="C300" s="21"/>
    </row>
    <row r="301" spans="3:3" hidden="1" x14ac:dyDescent="0.2">
      <c r="C301" s="21"/>
    </row>
    <row r="302" spans="3:3" hidden="1" x14ac:dyDescent="0.2">
      <c r="C302" s="21"/>
    </row>
    <row r="303" spans="3:3" hidden="1" x14ac:dyDescent="0.2">
      <c r="C303" s="21"/>
    </row>
    <row r="304" spans="3:3" hidden="1" x14ac:dyDescent="0.2">
      <c r="C304" s="21"/>
    </row>
    <row r="305" spans="3:3" hidden="1" x14ac:dyDescent="0.2">
      <c r="C305" s="21"/>
    </row>
    <row r="306" spans="3:3" hidden="1" x14ac:dyDescent="0.2">
      <c r="C306" s="21"/>
    </row>
    <row r="307" spans="3:3" hidden="1" x14ac:dyDescent="0.2">
      <c r="C307" s="21"/>
    </row>
    <row r="308" spans="3:3" hidden="1" x14ac:dyDescent="0.2">
      <c r="C308" s="21"/>
    </row>
    <row r="309" spans="3:3" hidden="1" x14ac:dyDescent="0.2">
      <c r="C309" s="21"/>
    </row>
    <row r="310" spans="3:3" hidden="1" x14ac:dyDescent="0.2">
      <c r="C310" s="21"/>
    </row>
    <row r="311" spans="3:3" hidden="1" x14ac:dyDescent="0.2">
      <c r="C311" s="21"/>
    </row>
    <row r="312" spans="3:3" hidden="1" x14ac:dyDescent="0.2">
      <c r="C312" s="21"/>
    </row>
    <row r="313" spans="3:3" hidden="1" x14ac:dyDescent="0.2">
      <c r="C313" s="21"/>
    </row>
    <row r="314" spans="3:3" hidden="1" x14ac:dyDescent="0.2">
      <c r="C314" s="21"/>
    </row>
    <row r="315" spans="3:3" hidden="1" x14ac:dyDescent="0.2">
      <c r="C315" s="21"/>
    </row>
    <row r="316" spans="3:3" hidden="1" x14ac:dyDescent="0.2">
      <c r="C316" s="21"/>
    </row>
    <row r="317" spans="3:3" hidden="1" x14ac:dyDescent="0.2">
      <c r="C317" s="21"/>
    </row>
    <row r="318" spans="3:3" hidden="1" x14ac:dyDescent="0.2">
      <c r="C318" s="21"/>
    </row>
    <row r="319" spans="3:3" hidden="1" x14ac:dyDescent="0.2">
      <c r="C319" s="21"/>
    </row>
    <row r="320" spans="3:3" hidden="1" x14ac:dyDescent="0.2">
      <c r="C320" s="21"/>
    </row>
    <row r="321" spans="3:3" hidden="1" x14ac:dyDescent="0.2">
      <c r="C321" s="21"/>
    </row>
    <row r="322" spans="3:3" hidden="1" x14ac:dyDescent="0.2">
      <c r="C322" s="21"/>
    </row>
    <row r="323" spans="3:3" hidden="1" x14ac:dyDescent="0.2">
      <c r="C323" s="21"/>
    </row>
    <row r="324" spans="3:3" hidden="1" x14ac:dyDescent="0.2">
      <c r="C324" s="21"/>
    </row>
    <row r="325" spans="3:3" hidden="1" x14ac:dyDescent="0.2">
      <c r="C325" s="21"/>
    </row>
    <row r="326" spans="3:3" hidden="1" x14ac:dyDescent="0.2">
      <c r="C326" s="21"/>
    </row>
    <row r="327" spans="3:3" hidden="1" x14ac:dyDescent="0.2">
      <c r="C327" s="21"/>
    </row>
    <row r="328" spans="3:3" hidden="1" x14ac:dyDescent="0.2">
      <c r="C328" s="21"/>
    </row>
    <row r="329" spans="3:3" hidden="1" x14ac:dyDescent="0.2">
      <c r="C329" s="21"/>
    </row>
    <row r="330" spans="3:3" hidden="1" x14ac:dyDescent="0.2">
      <c r="C330" s="21"/>
    </row>
    <row r="331" spans="3:3" hidden="1" x14ac:dyDescent="0.2">
      <c r="C331" s="21"/>
    </row>
    <row r="332" spans="3:3" hidden="1" x14ac:dyDescent="0.2">
      <c r="C332" s="21"/>
    </row>
    <row r="333" spans="3:3" hidden="1" x14ac:dyDescent="0.2">
      <c r="C333" s="21"/>
    </row>
    <row r="334" spans="3:3" hidden="1" x14ac:dyDescent="0.2">
      <c r="C334" s="21"/>
    </row>
    <row r="335" spans="3:3" hidden="1" x14ac:dyDescent="0.2">
      <c r="C335" s="21"/>
    </row>
    <row r="336" spans="3:3" hidden="1" x14ac:dyDescent="0.2">
      <c r="C336" s="21"/>
    </row>
    <row r="337" spans="3:3" hidden="1" x14ac:dyDescent="0.2">
      <c r="C337" s="21"/>
    </row>
    <row r="338" spans="3:3" hidden="1" x14ac:dyDescent="0.2">
      <c r="C338" s="21"/>
    </row>
    <row r="339" spans="3:3" hidden="1" x14ac:dyDescent="0.2">
      <c r="C339" s="21"/>
    </row>
    <row r="340" spans="3:3" hidden="1" x14ac:dyDescent="0.2">
      <c r="C340" s="21"/>
    </row>
    <row r="341" spans="3:3" hidden="1" x14ac:dyDescent="0.2">
      <c r="C341" s="21"/>
    </row>
    <row r="342" spans="3:3" hidden="1" x14ac:dyDescent="0.2">
      <c r="C342" s="21"/>
    </row>
    <row r="343" spans="3:3" hidden="1" x14ac:dyDescent="0.2">
      <c r="C343" s="21"/>
    </row>
    <row r="344" spans="3:3" hidden="1" x14ac:dyDescent="0.2">
      <c r="C344" s="21"/>
    </row>
    <row r="345" spans="3:3" hidden="1" x14ac:dyDescent="0.2">
      <c r="C345" s="21"/>
    </row>
    <row r="346" spans="3:3" hidden="1" x14ac:dyDescent="0.2">
      <c r="C346" s="21"/>
    </row>
    <row r="347" spans="3:3" hidden="1" x14ac:dyDescent="0.2">
      <c r="C347" s="21"/>
    </row>
    <row r="348" spans="3:3" hidden="1" x14ac:dyDescent="0.2">
      <c r="C348" s="21"/>
    </row>
    <row r="349" spans="3:3" hidden="1" x14ac:dyDescent="0.2">
      <c r="C349" s="21"/>
    </row>
    <row r="350" spans="3:3" hidden="1" x14ac:dyDescent="0.2">
      <c r="C350" s="21"/>
    </row>
    <row r="351" spans="3:3" hidden="1" x14ac:dyDescent="0.2">
      <c r="C351" s="21"/>
    </row>
    <row r="352" spans="3:3" hidden="1" x14ac:dyDescent="0.2">
      <c r="C352" s="21"/>
    </row>
    <row r="353" spans="3:3" hidden="1" x14ac:dyDescent="0.2">
      <c r="C353" s="21"/>
    </row>
    <row r="354" spans="3:3" hidden="1" x14ac:dyDescent="0.2">
      <c r="C354" s="21"/>
    </row>
    <row r="355" spans="3:3" hidden="1" x14ac:dyDescent="0.2">
      <c r="C355" s="21"/>
    </row>
    <row r="356" spans="3:3" hidden="1" x14ac:dyDescent="0.2">
      <c r="C356" s="21"/>
    </row>
    <row r="357" spans="3:3" hidden="1" x14ac:dyDescent="0.2">
      <c r="C357" s="21"/>
    </row>
    <row r="358" spans="3:3" hidden="1" x14ac:dyDescent="0.2">
      <c r="C358" s="21"/>
    </row>
    <row r="359" spans="3:3" hidden="1" x14ac:dyDescent="0.2">
      <c r="C359" s="21"/>
    </row>
    <row r="360" spans="3:3" hidden="1" x14ac:dyDescent="0.2">
      <c r="C360" s="21"/>
    </row>
    <row r="361" spans="3:3" hidden="1" x14ac:dyDescent="0.2">
      <c r="C361" s="21"/>
    </row>
    <row r="362" spans="3:3" hidden="1" x14ac:dyDescent="0.2">
      <c r="C362" s="21"/>
    </row>
    <row r="363" spans="3:3" hidden="1" x14ac:dyDescent="0.2">
      <c r="C363" s="21"/>
    </row>
    <row r="364" spans="3:3" hidden="1" x14ac:dyDescent="0.2">
      <c r="C364" s="21"/>
    </row>
    <row r="365" spans="3:3" hidden="1" x14ac:dyDescent="0.2">
      <c r="C365" s="21"/>
    </row>
    <row r="366" spans="3:3" hidden="1" x14ac:dyDescent="0.2">
      <c r="C366" s="21"/>
    </row>
    <row r="367" spans="3:3" hidden="1" x14ac:dyDescent="0.2">
      <c r="C367" s="21"/>
    </row>
    <row r="368" spans="3:3" hidden="1" x14ac:dyDescent="0.2">
      <c r="C368" s="21"/>
    </row>
    <row r="369" spans="3:3" hidden="1" x14ac:dyDescent="0.2">
      <c r="C369" s="21"/>
    </row>
    <row r="370" spans="3:3" hidden="1" x14ac:dyDescent="0.2">
      <c r="C370" s="21"/>
    </row>
    <row r="371" spans="3:3" hidden="1" x14ac:dyDescent="0.2">
      <c r="C371" s="21"/>
    </row>
    <row r="372" spans="3:3" hidden="1" x14ac:dyDescent="0.2">
      <c r="C372" s="21"/>
    </row>
    <row r="373" spans="3:3" hidden="1" x14ac:dyDescent="0.2">
      <c r="C373" s="21"/>
    </row>
    <row r="374" spans="3:3" hidden="1" x14ac:dyDescent="0.2">
      <c r="C374" s="21"/>
    </row>
    <row r="375" spans="3:3" hidden="1" x14ac:dyDescent="0.2">
      <c r="C375" s="21"/>
    </row>
    <row r="376" spans="3:3" hidden="1" x14ac:dyDescent="0.2">
      <c r="C376" s="21"/>
    </row>
    <row r="377" spans="3:3" hidden="1" x14ac:dyDescent="0.2">
      <c r="C377" s="21"/>
    </row>
    <row r="378" spans="3:3" hidden="1" x14ac:dyDescent="0.2">
      <c r="C378" s="21"/>
    </row>
    <row r="379" spans="3:3" hidden="1" x14ac:dyDescent="0.2">
      <c r="C379" s="21"/>
    </row>
    <row r="380" spans="3:3" hidden="1" x14ac:dyDescent="0.2">
      <c r="C380" s="21"/>
    </row>
    <row r="381" spans="3:3" hidden="1" x14ac:dyDescent="0.2">
      <c r="C381" s="21"/>
    </row>
    <row r="382" spans="3:3" hidden="1" x14ac:dyDescent="0.2">
      <c r="C382" s="21"/>
    </row>
    <row r="383" spans="3:3" hidden="1" x14ac:dyDescent="0.2">
      <c r="C383" s="21"/>
    </row>
    <row r="384" spans="3:3" hidden="1" x14ac:dyDescent="0.2">
      <c r="C384" s="21"/>
    </row>
    <row r="385" spans="3:3" hidden="1" x14ac:dyDescent="0.2">
      <c r="C385" s="21"/>
    </row>
    <row r="386" spans="3:3" hidden="1" x14ac:dyDescent="0.2">
      <c r="C386" s="21"/>
    </row>
    <row r="387" spans="3:3" hidden="1" x14ac:dyDescent="0.2">
      <c r="C387" s="21"/>
    </row>
    <row r="388" spans="3:3" hidden="1" x14ac:dyDescent="0.2">
      <c r="C388" s="21"/>
    </row>
    <row r="389" spans="3:3" hidden="1" x14ac:dyDescent="0.2">
      <c r="C389" s="21"/>
    </row>
    <row r="390" spans="3:3" hidden="1" x14ac:dyDescent="0.2">
      <c r="C390" s="21"/>
    </row>
    <row r="391" spans="3:3" hidden="1" x14ac:dyDescent="0.2">
      <c r="C391" s="21"/>
    </row>
    <row r="392" spans="3:3" hidden="1" x14ac:dyDescent="0.2">
      <c r="C392" s="21"/>
    </row>
    <row r="393" spans="3:3" hidden="1" x14ac:dyDescent="0.2">
      <c r="C393" s="21"/>
    </row>
    <row r="394" spans="3:3" hidden="1" x14ac:dyDescent="0.2">
      <c r="C394" s="21"/>
    </row>
    <row r="395" spans="3:3" hidden="1" x14ac:dyDescent="0.2">
      <c r="C395" s="21"/>
    </row>
    <row r="396" spans="3:3" hidden="1" x14ac:dyDescent="0.2">
      <c r="C396" s="21"/>
    </row>
    <row r="397" spans="3:3" hidden="1" x14ac:dyDescent="0.2">
      <c r="C397" s="21"/>
    </row>
    <row r="398" spans="3:3" hidden="1" x14ac:dyDescent="0.2">
      <c r="C398" s="21"/>
    </row>
    <row r="399" spans="3:3" hidden="1" x14ac:dyDescent="0.2">
      <c r="C399" s="21"/>
    </row>
    <row r="400" spans="3:3" hidden="1" x14ac:dyDescent="0.2">
      <c r="C400" s="21"/>
    </row>
    <row r="401" spans="3:3" hidden="1" x14ac:dyDescent="0.2">
      <c r="C401" s="21"/>
    </row>
    <row r="402" spans="3:3" hidden="1" x14ac:dyDescent="0.2">
      <c r="C402" s="21"/>
    </row>
    <row r="403" spans="3:3" hidden="1" x14ac:dyDescent="0.2">
      <c r="C403" s="21"/>
    </row>
    <row r="404" spans="3:3" hidden="1" x14ac:dyDescent="0.2">
      <c r="C404" s="21"/>
    </row>
    <row r="405" spans="3:3" hidden="1" x14ac:dyDescent="0.2">
      <c r="C405" s="21"/>
    </row>
    <row r="406" spans="3:3" hidden="1" x14ac:dyDescent="0.2">
      <c r="C406" s="21"/>
    </row>
    <row r="407" spans="3:3" hidden="1" x14ac:dyDescent="0.2">
      <c r="C407" s="21"/>
    </row>
    <row r="408" spans="3:3" hidden="1" x14ac:dyDescent="0.2">
      <c r="C408" s="21"/>
    </row>
    <row r="409" spans="3:3" hidden="1" x14ac:dyDescent="0.2">
      <c r="C409" s="21"/>
    </row>
    <row r="410" spans="3:3" hidden="1" x14ac:dyDescent="0.2">
      <c r="C410" s="21"/>
    </row>
    <row r="411" spans="3:3" hidden="1" x14ac:dyDescent="0.2">
      <c r="C411" s="21"/>
    </row>
    <row r="412" spans="3:3" hidden="1" x14ac:dyDescent="0.2">
      <c r="C412" s="21"/>
    </row>
    <row r="413" spans="3:3" hidden="1" x14ac:dyDescent="0.2">
      <c r="C413" s="21"/>
    </row>
    <row r="414" spans="3:3" hidden="1" x14ac:dyDescent="0.2">
      <c r="C414" s="21"/>
    </row>
    <row r="415" spans="3:3" hidden="1" x14ac:dyDescent="0.2">
      <c r="C415" s="21"/>
    </row>
    <row r="416" spans="3:3" hidden="1" x14ac:dyDescent="0.2">
      <c r="C416" s="21"/>
    </row>
    <row r="417" spans="3:3" hidden="1" x14ac:dyDescent="0.2">
      <c r="C417" s="21"/>
    </row>
    <row r="418" spans="3:3" hidden="1" x14ac:dyDescent="0.2">
      <c r="C418" s="21"/>
    </row>
    <row r="419" spans="3:3" hidden="1" x14ac:dyDescent="0.2">
      <c r="C419" s="21"/>
    </row>
    <row r="420" spans="3:3" hidden="1" x14ac:dyDescent="0.2">
      <c r="C420" s="21"/>
    </row>
    <row r="421" spans="3:3" hidden="1" x14ac:dyDescent="0.2">
      <c r="C421" s="21"/>
    </row>
    <row r="422" spans="3:3" hidden="1" x14ac:dyDescent="0.2">
      <c r="C422" s="21"/>
    </row>
    <row r="423" spans="3:3" hidden="1" x14ac:dyDescent="0.2">
      <c r="C423" s="21"/>
    </row>
    <row r="424" spans="3:3" hidden="1" x14ac:dyDescent="0.2">
      <c r="C424" s="21"/>
    </row>
    <row r="425" spans="3:3" hidden="1" x14ac:dyDescent="0.2">
      <c r="C425" s="21"/>
    </row>
    <row r="426" spans="3:3" hidden="1" x14ac:dyDescent="0.2">
      <c r="C426" s="21"/>
    </row>
    <row r="427" spans="3:3" hidden="1" x14ac:dyDescent="0.2">
      <c r="C427" s="21"/>
    </row>
    <row r="428" spans="3:3" hidden="1" x14ac:dyDescent="0.2">
      <c r="C428" s="21"/>
    </row>
    <row r="429" spans="3:3" hidden="1" x14ac:dyDescent="0.2">
      <c r="C429" s="21"/>
    </row>
    <row r="430" spans="3:3" hidden="1" x14ac:dyDescent="0.2">
      <c r="C430" s="21"/>
    </row>
    <row r="431" spans="3:3" hidden="1" x14ac:dyDescent="0.2">
      <c r="C431" s="21"/>
    </row>
    <row r="432" spans="3:3" hidden="1" x14ac:dyDescent="0.2">
      <c r="C432" s="21"/>
    </row>
    <row r="433" spans="3:3" hidden="1" x14ac:dyDescent="0.2">
      <c r="C433" s="21"/>
    </row>
    <row r="434" spans="3:3" hidden="1" x14ac:dyDescent="0.2">
      <c r="C434" s="21"/>
    </row>
    <row r="435" spans="3:3" hidden="1" x14ac:dyDescent="0.2">
      <c r="C435" s="21"/>
    </row>
    <row r="436" spans="3:3" hidden="1" x14ac:dyDescent="0.2">
      <c r="C436" s="21"/>
    </row>
    <row r="437" spans="3:3" hidden="1" x14ac:dyDescent="0.2">
      <c r="C437" s="21"/>
    </row>
    <row r="438" spans="3:3" hidden="1" x14ac:dyDescent="0.2">
      <c r="C438" s="21"/>
    </row>
    <row r="439" spans="3:3" hidden="1" x14ac:dyDescent="0.2">
      <c r="C439" s="21"/>
    </row>
    <row r="440" spans="3:3" hidden="1" x14ac:dyDescent="0.2">
      <c r="C440" s="21"/>
    </row>
    <row r="441" spans="3:3" hidden="1" x14ac:dyDescent="0.2">
      <c r="C441" s="21"/>
    </row>
    <row r="442" spans="3:3" hidden="1" x14ac:dyDescent="0.2">
      <c r="C442" s="21"/>
    </row>
    <row r="443" spans="3:3" hidden="1" x14ac:dyDescent="0.2">
      <c r="C443" s="21"/>
    </row>
    <row r="444" spans="3:3" hidden="1" x14ac:dyDescent="0.2">
      <c r="C444" s="21"/>
    </row>
    <row r="445" spans="3:3" hidden="1" x14ac:dyDescent="0.2">
      <c r="C445" s="21"/>
    </row>
    <row r="446" spans="3:3" hidden="1" x14ac:dyDescent="0.2">
      <c r="C446" s="21"/>
    </row>
    <row r="447" spans="3:3" hidden="1" x14ac:dyDescent="0.2">
      <c r="C447" s="21"/>
    </row>
    <row r="448" spans="3:3" hidden="1" x14ac:dyDescent="0.2">
      <c r="C448" s="21"/>
    </row>
    <row r="449" spans="3:3" hidden="1" x14ac:dyDescent="0.2">
      <c r="C449" s="21"/>
    </row>
    <row r="450" spans="3:3" hidden="1" x14ac:dyDescent="0.2">
      <c r="C450" s="21"/>
    </row>
    <row r="451" spans="3:3" hidden="1" x14ac:dyDescent="0.2">
      <c r="C451" s="21"/>
    </row>
    <row r="452" spans="3:3" hidden="1" x14ac:dyDescent="0.2">
      <c r="C452" s="21"/>
    </row>
    <row r="453" spans="3:3" hidden="1" x14ac:dyDescent="0.2">
      <c r="C453" s="21"/>
    </row>
    <row r="454" spans="3:3" hidden="1" x14ac:dyDescent="0.2">
      <c r="C454" s="21"/>
    </row>
    <row r="455" spans="3:3" hidden="1" x14ac:dyDescent="0.2">
      <c r="C455" s="21"/>
    </row>
    <row r="456" spans="3:3" hidden="1" x14ac:dyDescent="0.2">
      <c r="C456" s="21"/>
    </row>
    <row r="457" spans="3:3" hidden="1" x14ac:dyDescent="0.2">
      <c r="C457" s="21"/>
    </row>
    <row r="458" spans="3:3" hidden="1" x14ac:dyDescent="0.2">
      <c r="C458" s="21"/>
    </row>
    <row r="459" spans="3:3" hidden="1" x14ac:dyDescent="0.2">
      <c r="C459" s="21"/>
    </row>
    <row r="460" spans="3:3" hidden="1" x14ac:dyDescent="0.2">
      <c r="C460" s="21"/>
    </row>
    <row r="461" spans="3:3" hidden="1" x14ac:dyDescent="0.2">
      <c r="C461" s="21"/>
    </row>
    <row r="462" spans="3:3" hidden="1" x14ac:dyDescent="0.2">
      <c r="C462" s="21"/>
    </row>
    <row r="463" spans="3:3" hidden="1" x14ac:dyDescent="0.2">
      <c r="C463" s="21"/>
    </row>
    <row r="464" spans="3:3" hidden="1" x14ac:dyDescent="0.2">
      <c r="C464" s="21"/>
    </row>
    <row r="465" spans="3:3" hidden="1" x14ac:dyDescent="0.2">
      <c r="C465" s="21"/>
    </row>
    <row r="466" spans="3:3" hidden="1" x14ac:dyDescent="0.2">
      <c r="C466" s="21"/>
    </row>
    <row r="467" spans="3:3" hidden="1" x14ac:dyDescent="0.2">
      <c r="C467" s="21"/>
    </row>
    <row r="468" spans="3:3" hidden="1" x14ac:dyDescent="0.2">
      <c r="C468" s="21"/>
    </row>
    <row r="469" spans="3:3" hidden="1" x14ac:dyDescent="0.2">
      <c r="C469" s="21"/>
    </row>
    <row r="470" spans="3:3" hidden="1" x14ac:dyDescent="0.2">
      <c r="C470" s="21"/>
    </row>
    <row r="471" spans="3:3" hidden="1" x14ac:dyDescent="0.2">
      <c r="C471" s="21"/>
    </row>
    <row r="472" spans="3:3" hidden="1" x14ac:dyDescent="0.2">
      <c r="C472" s="21"/>
    </row>
    <row r="473" spans="3:3" hidden="1" x14ac:dyDescent="0.2">
      <c r="C473" s="21"/>
    </row>
    <row r="474" spans="3:3" hidden="1" x14ac:dyDescent="0.2">
      <c r="C474" s="21"/>
    </row>
    <row r="475" spans="3:3" hidden="1" x14ac:dyDescent="0.2">
      <c r="C475" s="21"/>
    </row>
    <row r="476" spans="3:3" hidden="1" x14ac:dyDescent="0.2">
      <c r="C476" s="21"/>
    </row>
    <row r="477" spans="3:3" hidden="1" x14ac:dyDescent="0.2">
      <c r="C477" s="21"/>
    </row>
    <row r="478" spans="3:3" hidden="1" x14ac:dyDescent="0.2">
      <c r="C478" s="21"/>
    </row>
    <row r="479" spans="3:3" hidden="1" x14ac:dyDescent="0.2">
      <c r="C479" s="21"/>
    </row>
    <row r="480" spans="3:3" hidden="1" x14ac:dyDescent="0.2">
      <c r="C480" s="21"/>
    </row>
    <row r="481" spans="3:3" hidden="1" x14ac:dyDescent="0.2">
      <c r="C481" s="21"/>
    </row>
    <row r="482" spans="3:3" hidden="1" x14ac:dyDescent="0.2">
      <c r="C482" s="21"/>
    </row>
    <row r="483" spans="3:3" hidden="1" x14ac:dyDescent="0.2">
      <c r="C483" s="21"/>
    </row>
    <row r="484" spans="3:3" hidden="1" x14ac:dyDescent="0.2">
      <c r="C484" s="21"/>
    </row>
    <row r="485" spans="3:3" hidden="1" x14ac:dyDescent="0.2">
      <c r="C485" s="21"/>
    </row>
    <row r="486" spans="3:3" hidden="1" x14ac:dyDescent="0.2">
      <c r="C486" s="21"/>
    </row>
    <row r="487" spans="3:3" hidden="1" x14ac:dyDescent="0.2">
      <c r="C487" s="21"/>
    </row>
    <row r="488" spans="3:3" hidden="1" x14ac:dyDescent="0.2">
      <c r="C488" s="21"/>
    </row>
    <row r="489" spans="3:3" hidden="1" x14ac:dyDescent="0.2">
      <c r="C489" s="21"/>
    </row>
    <row r="490" spans="3:3" hidden="1" x14ac:dyDescent="0.2">
      <c r="C490" s="21"/>
    </row>
    <row r="491" spans="3:3" hidden="1" x14ac:dyDescent="0.2">
      <c r="C491" s="21"/>
    </row>
    <row r="492" spans="3:3" hidden="1" x14ac:dyDescent="0.2">
      <c r="C492" s="21"/>
    </row>
    <row r="493" spans="3:3" hidden="1" x14ac:dyDescent="0.2">
      <c r="C493" s="21"/>
    </row>
    <row r="494" spans="3:3" hidden="1" x14ac:dyDescent="0.2">
      <c r="C494" s="21"/>
    </row>
    <row r="495" spans="3:3" hidden="1" x14ac:dyDescent="0.2">
      <c r="C495" s="21"/>
    </row>
    <row r="496" spans="3:3" hidden="1" x14ac:dyDescent="0.2">
      <c r="C496" s="21"/>
    </row>
    <row r="497" spans="3:3" hidden="1" x14ac:dyDescent="0.2">
      <c r="C497" s="21"/>
    </row>
    <row r="498" spans="3:3" hidden="1" x14ac:dyDescent="0.2">
      <c r="C498" s="21"/>
    </row>
    <row r="499" spans="3:3" hidden="1" x14ac:dyDescent="0.2">
      <c r="C499" s="21"/>
    </row>
    <row r="500" spans="3:3" hidden="1" x14ac:dyDescent="0.2">
      <c r="C500" s="21"/>
    </row>
    <row r="501" spans="3:3" hidden="1" x14ac:dyDescent="0.2">
      <c r="C501" s="21"/>
    </row>
    <row r="502" spans="3:3" hidden="1" x14ac:dyDescent="0.2">
      <c r="C502" s="21"/>
    </row>
    <row r="503" spans="3:3" hidden="1" x14ac:dyDescent="0.2">
      <c r="C503" s="21"/>
    </row>
    <row r="504" spans="3:3" hidden="1" x14ac:dyDescent="0.2">
      <c r="C504" s="21"/>
    </row>
    <row r="505" spans="3:3" hidden="1" x14ac:dyDescent="0.2">
      <c r="C505" s="21"/>
    </row>
    <row r="506" spans="3:3" hidden="1" x14ac:dyDescent="0.2">
      <c r="C506" s="21"/>
    </row>
    <row r="507" spans="3:3" hidden="1" x14ac:dyDescent="0.2">
      <c r="C507" s="21"/>
    </row>
    <row r="508" spans="3:3" hidden="1" x14ac:dyDescent="0.2">
      <c r="C508" s="21"/>
    </row>
    <row r="509" spans="3:3" hidden="1" x14ac:dyDescent="0.2">
      <c r="C509" s="21"/>
    </row>
    <row r="510" spans="3:3" hidden="1" x14ac:dyDescent="0.2">
      <c r="C510" s="21"/>
    </row>
    <row r="511" spans="3:3" hidden="1" x14ac:dyDescent="0.2">
      <c r="C511" s="21"/>
    </row>
    <row r="512" spans="3:3" hidden="1" x14ac:dyDescent="0.2">
      <c r="C512" s="21"/>
    </row>
    <row r="513" spans="3:3" hidden="1" x14ac:dyDescent="0.2">
      <c r="C513" s="21"/>
    </row>
    <row r="514" spans="3:3" hidden="1" x14ac:dyDescent="0.2">
      <c r="C514" s="21"/>
    </row>
    <row r="515" spans="3:3" hidden="1" x14ac:dyDescent="0.2">
      <c r="C515" s="21"/>
    </row>
    <row r="516" spans="3:3" hidden="1" x14ac:dyDescent="0.2">
      <c r="C516" s="21"/>
    </row>
    <row r="517" spans="3:3" hidden="1" x14ac:dyDescent="0.2">
      <c r="C517" s="21"/>
    </row>
    <row r="518" spans="3:3" hidden="1" x14ac:dyDescent="0.2">
      <c r="C518" s="21"/>
    </row>
    <row r="519" spans="3:3" hidden="1" x14ac:dyDescent="0.2">
      <c r="C519" s="21"/>
    </row>
    <row r="520" spans="3:3" hidden="1" x14ac:dyDescent="0.2">
      <c r="C520" s="21"/>
    </row>
    <row r="521" spans="3:3" hidden="1" x14ac:dyDescent="0.2">
      <c r="C521" s="21"/>
    </row>
    <row r="522" spans="3:3" hidden="1" x14ac:dyDescent="0.2">
      <c r="C522" s="21"/>
    </row>
    <row r="523" spans="3:3" hidden="1" x14ac:dyDescent="0.2">
      <c r="C523" s="21"/>
    </row>
    <row r="524" spans="3:3" hidden="1" x14ac:dyDescent="0.2">
      <c r="C524" s="21"/>
    </row>
    <row r="525" spans="3:3" hidden="1" x14ac:dyDescent="0.2">
      <c r="C525" s="21"/>
    </row>
    <row r="526" spans="3:3" hidden="1" x14ac:dyDescent="0.2">
      <c r="C526" s="21"/>
    </row>
    <row r="527" spans="3:3" hidden="1" x14ac:dyDescent="0.2">
      <c r="C527" s="21"/>
    </row>
    <row r="528" spans="3:3" hidden="1" x14ac:dyDescent="0.2">
      <c r="C528" s="21"/>
    </row>
    <row r="529" spans="3:3" hidden="1" x14ac:dyDescent="0.2">
      <c r="C529" s="21"/>
    </row>
    <row r="530" spans="3:3" hidden="1" x14ac:dyDescent="0.2">
      <c r="C530" s="21"/>
    </row>
    <row r="531" spans="3:3" hidden="1" x14ac:dyDescent="0.2">
      <c r="C531" s="21"/>
    </row>
    <row r="532" spans="3:3" hidden="1" x14ac:dyDescent="0.2">
      <c r="C532" s="21"/>
    </row>
    <row r="533" spans="3:3" hidden="1" x14ac:dyDescent="0.2">
      <c r="C533" s="21"/>
    </row>
    <row r="534" spans="3:3" hidden="1" x14ac:dyDescent="0.2">
      <c r="C534" s="21"/>
    </row>
    <row r="535" spans="3:3" hidden="1" x14ac:dyDescent="0.2">
      <c r="C535" s="21"/>
    </row>
    <row r="536" spans="3:3" hidden="1" x14ac:dyDescent="0.2">
      <c r="C536" s="21"/>
    </row>
    <row r="537" spans="3:3" hidden="1" x14ac:dyDescent="0.2">
      <c r="C537" s="21"/>
    </row>
    <row r="538" spans="3:3" hidden="1" x14ac:dyDescent="0.2">
      <c r="C538" s="21"/>
    </row>
    <row r="539" spans="3:3" hidden="1" x14ac:dyDescent="0.2">
      <c r="C539" s="21"/>
    </row>
    <row r="540" spans="3:3" hidden="1" x14ac:dyDescent="0.2">
      <c r="C540" s="21"/>
    </row>
    <row r="541" spans="3:3" hidden="1" x14ac:dyDescent="0.2">
      <c r="C541" s="21"/>
    </row>
    <row r="542" spans="3:3" hidden="1" x14ac:dyDescent="0.2">
      <c r="C542" s="21"/>
    </row>
    <row r="543" spans="3:3" hidden="1" x14ac:dyDescent="0.2">
      <c r="C543" s="21"/>
    </row>
    <row r="544" spans="3:3" hidden="1" x14ac:dyDescent="0.2">
      <c r="C544" s="21"/>
    </row>
    <row r="545" spans="3:3" hidden="1" x14ac:dyDescent="0.2">
      <c r="C545" s="21"/>
    </row>
    <row r="546" spans="3:3" hidden="1" x14ac:dyDescent="0.2">
      <c r="C546" s="21"/>
    </row>
    <row r="547" spans="3:3" hidden="1" x14ac:dyDescent="0.2">
      <c r="C547" s="21"/>
    </row>
    <row r="548" spans="3:3" hidden="1" x14ac:dyDescent="0.2">
      <c r="C548" s="21"/>
    </row>
    <row r="549" spans="3:3" hidden="1" x14ac:dyDescent="0.2">
      <c r="C549" s="21"/>
    </row>
    <row r="550" spans="3:3" hidden="1" x14ac:dyDescent="0.2">
      <c r="C550" s="21"/>
    </row>
    <row r="551" spans="3:3" hidden="1" x14ac:dyDescent="0.2">
      <c r="C551" s="21"/>
    </row>
    <row r="552" spans="3:3" hidden="1" x14ac:dyDescent="0.2">
      <c r="C552" s="21"/>
    </row>
    <row r="553" spans="3:3" hidden="1" x14ac:dyDescent="0.2">
      <c r="C553" s="21"/>
    </row>
    <row r="554" spans="3:3" hidden="1" x14ac:dyDescent="0.2">
      <c r="C554" s="21"/>
    </row>
    <row r="555" spans="3:3" hidden="1" x14ac:dyDescent="0.2">
      <c r="C555" s="21"/>
    </row>
    <row r="556" spans="3:3" hidden="1" x14ac:dyDescent="0.2">
      <c r="C556" s="21"/>
    </row>
    <row r="557" spans="3:3" hidden="1" x14ac:dyDescent="0.2">
      <c r="C557" s="21"/>
    </row>
    <row r="558" spans="3:3" hidden="1" x14ac:dyDescent="0.2">
      <c r="C558" s="21"/>
    </row>
    <row r="559" spans="3:3" hidden="1" x14ac:dyDescent="0.2">
      <c r="C559" s="21"/>
    </row>
    <row r="560" spans="3:3" hidden="1" x14ac:dyDescent="0.2">
      <c r="C560" s="21"/>
    </row>
    <row r="561" spans="3:3" hidden="1" x14ac:dyDescent="0.2">
      <c r="C561" s="21"/>
    </row>
    <row r="562" spans="3:3" hidden="1" x14ac:dyDescent="0.2">
      <c r="C562" s="21"/>
    </row>
    <row r="563" spans="3:3" hidden="1" x14ac:dyDescent="0.2">
      <c r="C563" s="21"/>
    </row>
    <row r="564" spans="3:3" hidden="1" x14ac:dyDescent="0.2">
      <c r="C564" s="21"/>
    </row>
    <row r="565" spans="3:3" hidden="1" x14ac:dyDescent="0.2">
      <c r="C565" s="21"/>
    </row>
    <row r="566" spans="3:3" hidden="1" x14ac:dyDescent="0.2">
      <c r="C566" s="21"/>
    </row>
    <row r="567" spans="3:3" hidden="1" x14ac:dyDescent="0.2">
      <c r="C567" s="21"/>
    </row>
    <row r="568" spans="3:3" hidden="1" x14ac:dyDescent="0.2">
      <c r="C568" s="21"/>
    </row>
    <row r="569" spans="3:3" hidden="1" x14ac:dyDescent="0.2">
      <c r="C569" s="21"/>
    </row>
    <row r="570" spans="3:3" hidden="1" x14ac:dyDescent="0.2">
      <c r="C570" s="21"/>
    </row>
    <row r="571" spans="3:3" hidden="1" x14ac:dyDescent="0.2">
      <c r="C571" s="21"/>
    </row>
    <row r="572" spans="3:3" hidden="1" x14ac:dyDescent="0.2">
      <c r="C572" s="21"/>
    </row>
    <row r="573" spans="3:3" hidden="1" x14ac:dyDescent="0.2">
      <c r="C573" s="21"/>
    </row>
    <row r="574" spans="3:3" hidden="1" x14ac:dyDescent="0.2">
      <c r="C574" s="21"/>
    </row>
    <row r="575" spans="3:3" hidden="1" x14ac:dyDescent="0.2">
      <c r="C575" s="21"/>
    </row>
    <row r="576" spans="3:3" hidden="1" x14ac:dyDescent="0.2">
      <c r="C576" s="21"/>
    </row>
    <row r="577" spans="3:3" hidden="1" x14ac:dyDescent="0.2">
      <c r="C577" s="21"/>
    </row>
    <row r="578" spans="3:3" hidden="1" x14ac:dyDescent="0.2">
      <c r="C578" s="21"/>
    </row>
    <row r="579" spans="3:3" hidden="1" x14ac:dyDescent="0.2">
      <c r="C579" s="21"/>
    </row>
    <row r="580" spans="3:3" hidden="1" x14ac:dyDescent="0.2">
      <c r="C580" s="21"/>
    </row>
    <row r="581" spans="3:3" hidden="1" x14ac:dyDescent="0.2">
      <c r="C581" s="21"/>
    </row>
    <row r="582" spans="3:3" hidden="1" x14ac:dyDescent="0.2">
      <c r="C582" s="21"/>
    </row>
    <row r="583" spans="3:3" hidden="1" x14ac:dyDescent="0.2">
      <c r="C583" s="21"/>
    </row>
    <row r="584" spans="3:3" hidden="1" x14ac:dyDescent="0.2">
      <c r="C584" s="21"/>
    </row>
    <row r="585" spans="3:3" hidden="1" x14ac:dyDescent="0.2">
      <c r="C585" s="21"/>
    </row>
    <row r="586" spans="3:3" hidden="1" x14ac:dyDescent="0.2">
      <c r="C586" s="21"/>
    </row>
    <row r="587" spans="3:3" hidden="1" x14ac:dyDescent="0.2">
      <c r="C587" s="21"/>
    </row>
    <row r="588" spans="3:3" hidden="1" x14ac:dyDescent="0.2">
      <c r="C588" s="21"/>
    </row>
    <row r="589" spans="3:3" hidden="1" x14ac:dyDescent="0.2">
      <c r="C589" s="21"/>
    </row>
    <row r="590" spans="3:3" hidden="1" x14ac:dyDescent="0.2">
      <c r="C590" s="21"/>
    </row>
    <row r="591" spans="3:3" hidden="1" x14ac:dyDescent="0.2">
      <c r="C591" s="21"/>
    </row>
    <row r="592" spans="3:3" hidden="1" x14ac:dyDescent="0.2">
      <c r="C592" s="21"/>
    </row>
    <row r="593" spans="3:3" hidden="1" x14ac:dyDescent="0.2">
      <c r="C593" s="21"/>
    </row>
    <row r="594" spans="3:3" hidden="1" x14ac:dyDescent="0.2">
      <c r="C594" s="21"/>
    </row>
    <row r="595" spans="3:3" hidden="1" x14ac:dyDescent="0.2">
      <c r="C595" s="21"/>
    </row>
    <row r="596" spans="3:3" hidden="1" x14ac:dyDescent="0.2">
      <c r="C596" s="21"/>
    </row>
    <row r="597" spans="3:3" hidden="1" x14ac:dyDescent="0.2">
      <c r="C597" s="21"/>
    </row>
    <row r="598" spans="3:3" hidden="1" x14ac:dyDescent="0.2">
      <c r="C598" s="21"/>
    </row>
    <row r="599" spans="3:3" hidden="1" x14ac:dyDescent="0.2">
      <c r="C599" s="21"/>
    </row>
    <row r="600" spans="3:3" hidden="1" x14ac:dyDescent="0.2">
      <c r="C600" s="21"/>
    </row>
    <row r="601" spans="3:3" hidden="1" x14ac:dyDescent="0.2">
      <c r="C601" s="21"/>
    </row>
    <row r="602" spans="3:3" hidden="1" x14ac:dyDescent="0.2">
      <c r="C602" s="21"/>
    </row>
    <row r="603" spans="3:3" hidden="1" x14ac:dyDescent="0.2">
      <c r="C603" s="21"/>
    </row>
    <row r="604" spans="3:3" hidden="1" x14ac:dyDescent="0.2">
      <c r="C604" s="21"/>
    </row>
    <row r="605" spans="3:3" hidden="1" x14ac:dyDescent="0.2">
      <c r="C605" s="21"/>
    </row>
    <row r="606" spans="3:3" hidden="1" x14ac:dyDescent="0.2">
      <c r="C606" s="21"/>
    </row>
    <row r="607" spans="3:3" hidden="1" x14ac:dyDescent="0.2">
      <c r="C607" s="21"/>
    </row>
    <row r="608" spans="3:3" hidden="1" x14ac:dyDescent="0.2">
      <c r="C608" s="21"/>
    </row>
    <row r="609" spans="3:3" hidden="1" x14ac:dyDescent="0.2">
      <c r="C609" s="21"/>
    </row>
    <row r="610" spans="3:3" hidden="1" x14ac:dyDescent="0.2">
      <c r="C610" s="21"/>
    </row>
    <row r="611" spans="3:3" hidden="1" x14ac:dyDescent="0.2">
      <c r="C611" s="21"/>
    </row>
    <row r="612" spans="3:3" hidden="1" x14ac:dyDescent="0.2">
      <c r="C612" s="21"/>
    </row>
    <row r="613" spans="3:3" hidden="1" x14ac:dyDescent="0.2">
      <c r="C613" s="21"/>
    </row>
    <row r="614" spans="3:3" hidden="1" x14ac:dyDescent="0.2">
      <c r="C614" s="21"/>
    </row>
    <row r="615" spans="3:3" hidden="1" x14ac:dyDescent="0.2">
      <c r="C615" s="21"/>
    </row>
    <row r="616" spans="3:3" hidden="1" x14ac:dyDescent="0.2">
      <c r="C616" s="21"/>
    </row>
    <row r="617" spans="3:3" hidden="1" x14ac:dyDescent="0.2">
      <c r="C617" s="21"/>
    </row>
    <row r="618" spans="3:3" hidden="1" x14ac:dyDescent="0.2">
      <c r="C618" s="21"/>
    </row>
    <row r="619" spans="3:3" hidden="1" x14ac:dyDescent="0.2">
      <c r="C619" s="21"/>
    </row>
    <row r="620" spans="3:3" hidden="1" x14ac:dyDescent="0.2">
      <c r="C620" s="21"/>
    </row>
    <row r="621" spans="3:3" hidden="1" x14ac:dyDescent="0.2">
      <c r="C621" s="21"/>
    </row>
    <row r="622" spans="3:3" hidden="1" x14ac:dyDescent="0.2">
      <c r="C622" s="21"/>
    </row>
    <row r="623" spans="3:3" hidden="1" x14ac:dyDescent="0.2">
      <c r="C623" s="21"/>
    </row>
    <row r="624" spans="3:3" hidden="1" x14ac:dyDescent="0.2">
      <c r="C624" s="21"/>
    </row>
    <row r="625" spans="3:3" hidden="1" x14ac:dyDescent="0.2">
      <c r="C625" s="21"/>
    </row>
    <row r="626" spans="3:3" hidden="1" x14ac:dyDescent="0.2">
      <c r="C626" s="21"/>
    </row>
    <row r="627" spans="3:3" hidden="1" x14ac:dyDescent="0.2">
      <c r="C627" s="21"/>
    </row>
    <row r="628" spans="3:3" hidden="1" x14ac:dyDescent="0.2">
      <c r="C628" s="21"/>
    </row>
    <row r="629" spans="3:3" hidden="1" x14ac:dyDescent="0.2">
      <c r="C629" s="21"/>
    </row>
    <row r="630" spans="3:3" hidden="1" x14ac:dyDescent="0.2">
      <c r="C630" s="21"/>
    </row>
    <row r="631" spans="3:3" hidden="1" x14ac:dyDescent="0.2">
      <c r="C631" s="21"/>
    </row>
    <row r="632" spans="3:3" hidden="1" x14ac:dyDescent="0.2">
      <c r="C632" s="21"/>
    </row>
    <row r="633" spans="3:3" hidden="1" x14ac:dyDescent="0.2">
      <c r="C633" s="21"/>
    </row>
    <row r="634" spans="3:3" hidden="1" x14ac:dyDescent="0.2">
      <c r="C634" s="21"/>
    </row>
    <row r="635" spans="3:3" hidden="1" x14ac:dyDescent="0.2">
      <c r="C635" s="21"/>
    </row>
    <row r="636" spans="3:3" hidden="1" x14ac:dyDescent="0.2">
      <c r="C636" s="21"/>
    </row>
    <row r="637" spans="3:3" hidden="1" x14ac:dyDescent="0.2">
      <c r="C637" s="21"/>
    </row>
    <row r="638" spans="3:3" hidden="1" x14ac:dyDescent="0.2">
      <c r="C638" s="21"/>
    </row>
    <row r="639" spans="3:3" hidden="1" x14ac:dyDescent="0.2">
      <c r="C639" s="21"/>
    </row>
    <row r="640" spans="3:3" hidden="1" x14ac:dyDescent="0.2">
      <c r="C640" s="21"/>
    </row>
    <row r="641" spans="3:3" hidden="1" x14ac:dyDescent="0.2">
      <c r="C641" s="21"/>
    </row>
    <row r="642" spans="3:3" hidden="1" x14ac:dyDescent="0.2">
      <c r="C642" s="21"/>
    </row>
    <row r="643" spans="3:3" hidden="1" x14ac:dyDescent="0.2">
      <c r="C643" s="21"/>
    </row>
    <row r="644" spans="3:3" hidden="1" x14ac:dyDescent="0.2">
      <c r="C644" s="21"/>
    </row>
    <row r="645" spans="3:3" hidden="1" x14ac:dyDescent="0.2">
      <c r="C645" s="21"/>
    </row>
    <row r="646" spans="3:3" hidden="1" x14ac:dyDescent="0.2">
      <c r="C646" s="21"/>
    </row>
    <row r="647" spans="3:3" hidden="1" x14ac:dyDescent="0.2">
      <c r="C647" s="21"/>
    </row>
    <row r="648" spans="3:3" hidden="1" x14ac:dyDescent="0.2">
      <c r="C648" s="21"/>
    </row>
    <row r="649" spans="3:3" hidden="1" x14ac:dyDescent="0.2">
      <c r="C649" s="21"/>
    </row>
    <row r="650" spans="3:3" hidden="1" x14ac:dyDescent="0.2">
      <c r="C650" s="21"/>
    </row>
    <row r="651" spans="3:3" hidden="1" x14ac:dyDescent="0.2">
      <c r="C651" s="21"/>
    </row>
    <row r="652" spans="3:3" hidden="1" x14ac:dyDescent="0.2">
      <c r="C652" s="21"/>
    </row>
    <row r="653" spans="3:3" hidden="1" x14ac:dyDescent="0.2">
      <c r="C653" s="21"/>
    </row>
    <row r="654" spans="3:3" hidden="1" x14ac:dyDescent="0.2">
      <c r="C654" s="21"/>
    </row>
    <row r="655" spans="3:3" hidden="1" x14ac:dyDescent="0.2">
      <c r="C655" s="21"/>
    </row>
    <row r="656" spans="3:3" hidden="1" x14ac:dyDescent="0.2">
      <c r="C656" s="21"/>
    </row>
    <row r="657" spans="3:3" hidden="1" x14ac:dyDescent="0.2">
      <c r="C657" s="21"/>
    </row>
    <row r="658" spans="3:3" hidden="1" x14ac:dyDescent="0.2">
      <c r="C658" s="21"/>
    </row>
    <row r="659" spans="3:3" hidden="1" x14ac:dyDescent="0.2">
      <c r="C659" s="21"/>
    </row>
    <row r="660" spans="3:3" hidden="1" x14ac:dyDescent="0.2">
      <c r="C660" s="21"/>
    </row>
    <row r="661" spans="3:3" hidden="1" x14ac:dyDescent="0.2">
      <c r="C661" s="21"/>
    </row>
    <row r="662" spans="3:3" hidden="1" x14ac:dyDescent="0.2">
      <c r="C662" s="21"/>
    </row>
    <row r="663" spans="3:3" hidden="1" x14ac:dyDescent="0.2">
      <c r="C663" s="21"/>
    </row>
    <row r="664" spans="3:3" hidden="1" x14ac:dyDescent="0.2">
      <c r="C664" s="21"/>
    </row>
    <row r="665" spans="3:3" hidden="1" x14ac:dyDescent="0.2">
      <c r="C665" s="21"/>
    </row>
    <row r="666" spans="3:3" hidden="1" x14ac:dyDescent="0.2">
      <c r="C666" s="21"/>
    </row>
    <row r="667" spans="3:3" hidden="1" x14ac:dyDescent="0.2">
      <c r="C667" s="21"/>
    </row>
    <row r="668" spans="3:3" hidden="1" x14ac:dyDescent="0.2">
      <c r="C668" s="21"/>
    </row>
    <row r="669" spans="3:3" hidden="1" x14ac:dyDescent="0.2">
      <c r="C669" s="21"/>
    </row>
    <row r="670" spans="3:3" hidden="1" x14ac:dyDescent="0.2">
      <c r="C670" s="21"/>
    </row>
    <row r="671" spans="3:3" hidden="1" x14ac:dyDescent="0.2">
      <c r="C671" s="21"/>
    </row>
    <row r="672" spans="3:3" hidden="1" x14ac:dyDescent="0.2">
      <c r="C672" s="21"/>
    </row>
    <row r="673" spans="3:3" hidden="1" x14ac:dyDescent="0.2">
      <c r="C673" s="21"/>
    </row>
    <row r="674" spans="3:3" hidden="1" x14ac:dyDescent="0.2">
      <c r="C674" s="21"/>
    </row>
    <row r="675" spans="3:3" hidden="1" x14ac:dyDescent="0.2">
      <c r="C675" s="21"/>
    </row>
    <row r="676" spans="3:3" hidden="1" x14ac:dyDescent="0.2">
      <c r="C676" s="21"/>
    </row>
    <row r="677" spans="3:3" hidden="1" x14ac:dyDescent="0.2">
      <c r="C677" s="21"/>
    </row>
    <row r="678" spans="3:3" hidden="1" x14ac:dyDescent="0.2">
      <c r="C678" s="21"/>
    </row>
    <row r="679" spans="3:3" hidden="1" x14ac:dyDescent="0.2">
      <c r="C679" s="21"/>
    </row>
    <row r="680" spans="3:3" hidden="1" x14ac:dyDescent="0.2">
      <c r="C680" s="21"/>
    </row>
    <row r="681" spans="3:3" hidden="1" x14ac:dyDescent="0.2">
      <c r="C681" s="21"/>
    </row>
    <row r="682" spans="3:3" hidden="1" x14ac:dyDescent="0.2">
      <c r="C682" s="21"/>
    </row>
    <row r="683" spans="3:3" hidden="1" x14ac:dyDescent="0.2">
      <c r="C683" s="21"/>
    </row>
    <row r="684" spans="3:3" hidden="1" x14ac:dyDescent="0.2">
      <c r="C684" s="21"/>
    </row>
    <row r="685" spans="3:3" hidden="1" x14ac:dyDescent="0.2">
      <c r="C685" s="21"/>
    </row>
    <row r="686" spans="3:3" hidden="1" x14ac:dyDescent="0.2">
      <c r="C686" s="21"/>
    </row>
    <row r="687" spans="3:3" hidden="1" x14ac:dyDescent="0.2">
      <c r="C687" s="21"/>
    </row>
    <row r="688" spans="3:3" hidden="1" x14ac:dyDescent="0.2">
      <c r="C688" s="21"/>
    </row>
    <row r="689" spans="3:3" hidden="1" x14ac:dyDescent="0.2">
      <c r="C689" s="21"/>
    </row>
    <row r="690" spans="3:3" hidden="1" x14ac:dyDescent="0.2">
      <c r="C690" s="21"/>
    </row>
    <row r="691" spans="3:3" hidden="1" x14ac:dyDescent="0.2">
      <c r="C691" s="21"/>
    </row>
    <row r="692" spans="3:3" hidden="1" x14ac:dyDescent="0.2">
      <c r="C692" s="21"/>
    </row>
    <row r="693" spans="3:3" hidden="1" x14ac:dyDescent="0.2">
      <c r="C693" s="21"/>
    </row>
    <row r="694" spans="3:3" hidden="1" x14ac:dyDescent="0.2">
      <c r="C694" s="21"/>
    </row>
    <row r="695" spans="3:3" hidden="1" x14ac:dyDescent="0.2">
      <c r="C695" s="21"/>
    </row>
    <row r="696" spans="3:3" hidden="1" x14ac:dyDescent="0.2">
      <c r="C696" s="21"/>
    </row>
    <row r="697" spans="3:3" hidden="1" x14ac:dyDescent="0.2">
      <c r="C697" s="21"/>
    </row>
    <row r="698" spans="3:3" hidden="1" x14ac:dyDescent="0.2">
      <c r="C698" s="21"/>
    </row>
    <row r="699" spans="3:3" hidden="1" x14ac:dyDescent="0.2">
      <c r="C699" s="21"/>
    </row>
    <row r="700" spans="3:3" hidden="1" x14ac:dyDescent="0.2">
      <c r="C700" s="21"/>
    </row>
    <row r="701" spans="3:3" hidden="1" x14ac:dyDescent="0.2">
      <c r="C701" s="21"/>
    </row>
    <row r="702" spans="3:3" hidden="1" x14ac:dyDescent="0.2">
      <c r="C702" s="21"/>
    </row>
    <row r="703" spans="3:3" hidden="1" x14ac:dyDescent="0.2">
      <c r="C703" s="21"/>
    </row>
    <row r="704" spans="3:3" hidden="1" x14ac:dyDescent="0.2">
      <c r="C704" s="21"/>
    </row>
    <row r="705" spans="3:3" hidden="1" x14ac:dyDescent="0.2">
      <c r="C705" s="21"/>
    </row>
    <row r="706" spans="3:3" hidden="1" x14ac:dyDescent="0.2">
      <c r="C706" s="21"/>
    </row>
    <row r="707" spans="3:3" hidden="1" x14ac:dyDescent="0.2">
      <c r="C707" s="21"/>
    </row>
    <row r="708" spans="3:3" hidden="1" x14ac:dyDescent="0.2">
      <c r="C708" s="21"/>
    </row>
    <row r="709" spans="3:3" hidden="1" x14ac:dyDescent="0.2">
      <c r="C709" s="21"/>
    </row>
    <row r="710" spans="3:3" hidden="1" x14ac:dyDescent="0.2">
      <c r="C710" s="21"/>
    </row>
    <row r="711" spans="3:3" hidden="1" x14ac:dyDescent="0.2">
      <c r="C711" s="21"/>
    </row>
    <row r="712" spans="3:3" hidden="1" x14ac:dyDescent="0.2">
      <c r="C712" s="21"/>
    </row>
    <row r="713" spans="3:3" hidden="1" x14ac:dyDescent="0.2">
      <c r="C713" s="21"/>
    </row>
    <row r="714" spans="3:3" hidden="1" x14ac:dyDescent="0.2">
      <c r="C714" s="21"/>
    </row>
    <row r="715" spans="3:3" hidden="1" x14ac:dyDescent="0.2">
      <c r="C715" s="21"/>
    </row>
    <row r="716" spans="3:3" hidden="1" x14ac:dyDescent="0.2">
      <c r="C716" s="21"/>
    </row>
    <row r="717" spans="3:3" hidden="1" x14ac:dyDescent="0.2">
      <c r="C717" s="21"/>
    </row>
    <row r="718" spans="3:3" hidden="1" x14ac:dyDescent="0.2">
      <c r="C718" s="21"/>
    </row>
    <row r="719" spans="3:3" hidden="1" x14ac:dyDescent="0.2">
      <c r="C719" s="21"/>
    </row>
    <row r="720" spans="3:3" hidden="1" x14ac:dyDescent="0.2">
      <c r="C720" s="21"/>
    </row>
    <row r="721" spans="3:3" hidden="1" x14ac:dyDescent="0.2">
      <c r="C721" s="21"/>
    </row>
    <row r="722" spans="3:3" hidden="1" x14ac:dyDescent="0.2">
      <c r="C722" s="21"/>
    </row>
    <row r="723" spans="3:3" hidden="1" x14ac:dyDescent="0.2">
      <c r="C723" s="21"/>
    </row>
    <row r="724" spans="3:3" hidden="1" x14ac:dyDescent="0.2">
      <c r="C724" s="21"/>
    </row>
    <row r="725" spans="3:3" hidden="1" x14ac:dyDescent="0.2">
      <c r="C725" s="21"/>
    </row>
    <row r="726" spans="3:3" hidden="1" x14ac:dyDescent="0.2">
      <c r="C726" s="21"/>
    </row>
    <row r="727" spans="3:3" hidden="1" x14ac:dyDescent="0.2">
      <c r="C727" s="21"/>
    </row>
    <row r="728" spans="3:3" hidden="1" x14ac:dyDescent="0.2">
      <c r="C728" s="21"/>
    </row>
    <row r="729" spans="3:3" hidden="1" x14ac:dyDescent="0.2">
      <c r="C729" s="21"/>
    </row>
    <row r="730" spans="3:3" hidden="1" x14ac:dyDescent="0.2">
      <c r="C730" s="21"/>
    </row>
    <row r="731" spans="3:3" hidden="1" x14ac:dyDescent="0.2">
      <c r="C731" s="21"/>
    </row>
    <row r="732" spans="3:3" hidden="1" x14ac:dyDescent="0.2">
      <c r="C732" s="21"/>
    </row>
    <row r="733" spans="3:3" hidden="1" x14ac:dyDescent="0.2">
      <c r="C733" s="21"/>
    </row>
    <row r="734" spans="3:3" hidden="1" x14ac:dyDescent="0.2">
      <c r="C734" s="21"/>
    </row>
    <row r="735" spans="3:3" hidden="1" x14ac:dyDescent="0.2">
      <c r="C735" s="21"/>
    </row>
    <row r="736" spans="3:3" hidden="1" x14ac:dyDescent="0.2">
      <c r="C736" s="21"/>
    </row>
    <row r="737" spans="3:3" hidden="1" x14ac:dyDescent="0.2">
      <c r="C737" s="21"/>
    </row>
    <row r="738" spans="3:3" hidden="1" x14ac:dyDescent="0.2">
      <c r="C738" s="21"/>
    </row>
    <row r="739" spans="3:3" hidden="1" x14ac:dyDescent="0.2">
      <c r="C739" s="21"/>
    </row>
    <row r="740" spans="3:3" hidden="1" x14ac:dyDescent="0.2">
      <c r="C740" s="21"/>
    </row>
    <row r="741" spans="3:3" hidden="1" x14ac:dyDescent="0.2">
      <c r="C741" s="21"/>
    </row>
    <row r="742" spans="3:3" hidden="1" x14ac:dyDescent="0.2">
      <c r="C742" s="21"/>
    </row>
    <row r="743" spans="3:3" hidden="1" x14ac:dyDescent="0.2">
      <c r="C743" s="21"/>
    </row>
    <row r="744" spans="3:3" hidden="1" x14ac:dyDescent="0.2">
      <c r="C744" s="21"/>
    </row>
    <row r="745" spans="3:3" hidden="1" x14ac:dyDescent="0.2">
      <c r="C745" s="21"/>
    </row>
    <row r="746" spans="3:3" hidden="1" x14ac:dyDescent="0.2">
      <c r="C746" s="21"/>
    </row>
    <row r="747" spans="3:3" hidden="1" x14ac:dyDescent="0.2">
      <c r="C747" s="21"/>
    </row>
    <row r="748" spans="3:3" hidden="1" x14ac:dyDescent="0.2">
      <c r="C748" s="21"/>
    </row>
    <row r="749" spans="3:3" hidden="1" x14ac:dyDescent="0.2">
      <c r="C749" s="21"/>
    </row>
    <row r="750" spans="3:3" hidden="1" x14ac:dyDescent="0.2">
      <c r="C750" s="21"/>
    </row>
    <row r="751" spans="3:3" hidden="1" x14ac:dyDescent="0.2">
      <c r="C751" s="21"/>
    </row>
    <row r="752" spans="3:3" hidden="1" x14ac:dyDescent="0.2">
      <c r="C752" s="21"/>
    </row>
    <row r="753" spans="3:3" hidden="1" x14ac:dyDescent="0.2">
      <c r="C753" s="21"/>
    </row>
    <row r="754" spans="3:3" hidden="1" x14ac:dyDescent="0.2">
      <c r="C754" s="21"/>
    </row>
    <row r="755" spans="3:3" hidden="1" x14ac:dyDescent="0.2">
      <c r="C755" s="21"/>
    </row>
    <row r="756" spans="3:3" hidden="1" x14ac:dyDescent="0.2">
      <c r="C756" s="21"/>
    </row>
    <row r="757" spans="3:3" hidden="1" x14ac:dyDescent="0.2">
      <c r="C757" s="21"/>
    </row>
    <row r="758" spans="3:3" hidden="1" x14ac:dyDescent="0.2">
      <c r="C758" s="21"/>
    </row>
    <row r="759" spans="3:3" hidden="1" x14ac:dyDescent="0.2">
      <c r="C759" s="21"/>
    </row>
    <row r="760" spans="3:3" hidden="1" x14ac:dyDescent="0.2">
      <c r="C760" s="21"/>
    </row>
    <row r="761" spans="3:3" hidden="1" x14ac:dyDescent="0.2">
      <c r="C761" s="21"/>
    </row>
    <row r="762" spans="3:3" hidden="1" x14ac:dyDescent="0.2">
      <c r="C762" s="21"/>
    </row>
    <row r="763" spans="3:3" hidden="1" x14ac:dyDescent="0.2">
      <c r="C763" s="21"/>
    </row>
    <row r="764" spans="3:3" hidden="1" x14ac:dyDescent="0.2">
      <c r="C764" s="21"/>
    </row>
    <row r="765" spans="3:3" hidden="1" x14ac:dyDescent="0.2">
      <c r="C765" s="21"/>
    </row>
    <row r="766" spans="3:3" hidden="1" x14ac:dyDescent="0.2">
      <c r="C766" s="21"/>
    </row>
    <row r="767" spans="3:3" hidden="1" x14ac:dyDescent="0.2">
      <c r="C767" s="21"/>
    </row>
    <row r="768" spans="3:3" hidden="1" x14ac:dyDescent="0.2">
      <c r="C768" s="21"/>
    </row>
    <row r="769" spans="3:3" hidden="1" x14ac:dyDescent="0.2">
      <c r="C769" s="21"/>
    </row>
    <row r="770" spans="3:3" hidden="1" x14ac:dyDescent="0.2">
      <c r="C770" s="21"/>
    </row>
    <row r="771" spans="3:3" hidden="1" x14ac:dyDescent="0.2">
      <c r="C771" s="21"/>
    </row>
    <row r="772" spans="3:3" hidden="1" x14ac:dyDescent="0.2">
      <c r="C772" s="21"/>
    </row>
    <row r="773" spans="3:3" hidden="1" x14ac:dyDescent="0.2">
      <c r="C773" s="21"/>
    </row>
    <row r="774" spans="3:3" hidden="1" x14ac:dyDescent="0.2">
      <c r="C774" s="21"/>
    </row>
    <row r="775" spans="3:3" hidden="1" x14ac:dyDescent="0.2">
      <c r="C775" s="21"/>
    </row>
    <row r="776" spans="3:3" hidden="1" x14ac:dyDescent="0.2">
      <c r="C776" s="21"/>
    </row>
    <row r="777" spans="3:3" hidden="1" x14ac:dyDescent="0.2">
      <c r="C777" s="21"/>
    </row>
    <row r="778" spans="3:3" hidden="1" x14ac:dyDescent="0.2">
      <c r="C778" s="21"/>
    </row>
    <row r="779" spans="3:3" hidden="1" x14ac:dyDescent="0.2">
      <c r="C779" s="21"/>
    </row>
    <row r="780" spans="3:3" hidden="1" x14ac:dyDescent="0.2">
      <c r="C780" s="21"/>
    </row>
    <row r="781" spans="3:3" hidden="1" x14ac:dyDescent="0.2">
      <c r="C781" s="21"/>
    </row>
    <row r="782" spans="3:3" hidden="1" x14ac:dyDescent="0.2">
      <c r="C782" s="21"/>
    </row>
    <row r="783" spans="3:3" hidden="1" x14ac:dyDescent="0.2">
      <c r="C783" s="21"/>
    </row>
    <row r="784" spans="3:3" hidden="1" x14ac:dyDescent="0.2">
      <c r="C784" s="21"/>
    </row>
    <row r="785" spans="3:3" hidden="1" x14ac:dyDescent="0.2">
      <c r="C785" s="21"/>
    </row>
    <row r="786" spans="3:3" hidden="1" x14ac:dyDescent="0.2">
      <c r="C786" s="21"/>
    </row>
    <row r="787" spans="3:3" hidden="1" x14ac:dyDescent="0.2">
      <c r="C787" s="21"/>
    </row>
    <row r="788" spans="3:3" hidden="1" x14ac:dyDescent="0.2">
      <c r="C788" s="21"/>
    </row>
    <row r="789" spans="3:3" hidden="1" x14ac:dyDescent="0.2">
      <c r="C789" s="21"/>
    </row>
    <row r="790" spans="3:3" hidden="1" x14ac:dyDescent="0.2">
      <c r="C790" s="21"/>
    </row>
    <row r="791" spans="3:3" hidden="1" x14ac:dyDescent="0.2">
      <c r="C791" s="21"/>
    </row>
    <row r="792" spans="3:3" hidden="1" x14ac:dyDescent="0.2">
      <c r="C792" s="21"/>
    </row>
    <row r="793" spans="3:3" hidden="1" x14ac:dyDescent="0.2">
      <c r="C793" s="21"/>
    </row>
    <row r="794" spans="3:3" hidden="1" x14ac:dyDescent="0.2">
      <c r="C794" s="21"/>
    </row>
    <row r="795" spans="3:3" hidden="1" x14ac:dyDescent="0.2">
      <c r="C795" s="21"/>
    </row>
    <row r="796" spans="3:3" hidden="1" x14ac:dyDescent="0.2">
      <c r="C796" s="21"/>
    </row>
    <row r="797" spans="3:3" hidden="1" x14ac:dyDescent="0.2">
      <c r="C797" s="21"/>
    </row>
    <row r="798" spans="3:3" hidden="1" x14ac:dyDescent="0.2">
      <c r="C798" s="21"/>
    </row>
    <row r="799" spans="3:3" hidden="1" x14ac:dyDescent="0.2">
      <c r="C799" s="21"/>
    </row>
    <row r="800" spans="3:3" hidden="1" x14ac:dyDescent="0.2">
      <c r="C800" s="21"/>
    </row>
    <row r="801" spans="3:3" hidden="1" x14ac:dyDescent="0.2">
      <c r="C801" s="21"/>
    </row>
    <row r="802" spans="3:3" hidden="1" x14ac:dyDescent="0.2">
      <c r="C802" s="21"/>
    </row>
    <row r="803" spans="3:3" hidden="1" x14ac:dyDescent="0.2">
      <c r="C803" s="21"/>
    </row>
    <row r="804" spans="3:3" hidden="1" x14ac:dyDescent="0.2">
      <c r="C804" s="21"/>
    </row>
    <row r="805" spans="3:3" hidden="1" x14ac:dyDescent="0.2">
      <c r="C805" s="21"/>
    </row>
    <row r="806" spans="3:3" hidden="1" x14ac:dyDescent="0.2">
      <c r="C806" s="21"/>
    </row>
    <row r="807" spans="3:3" hidden="1" x14ac:dyDescent="0.2">
      <c r="C807" s="21"/>
    </row>
    <row r="808" spans="3:3" hidden="1" x14ac:dyDescent="0.2">
      <c r="C808" s="21"/>
    </row>
    <row r="809" spans="3:3" hidden="1" x14ac:dyDescent="0.2">
      <c r="C809" s="21"/>
    </row>
    <row r="810" spans="3:3" hidden="1" x14ac:dyDescent="0.2">
      <c r="C810" s="21"/>
    </row>
    <row r="811" spans="3:3" hidden="1" x14ac:dyDescent="0.2">
      <c r="C811" s="21"/>
    </row>
    <row r="812" spans="3:3" hidden="1" x14ac:dyDescent="0.2">
      <c r="C812" s="21"/>
    </row>
    <row r="813" spans="3:3" hidden="1" x14ac:dyDescent="0.2">
      <c r="C813" s="21"/>
    </row>
    <row r="814" spans="3:3" hidden="1" x14ac:dyDescent="0.2">
      <c r="C814" s="21"/>
    </row>
    <row r="815" spans="3:3" hidden="1" x14ac:dyDescent="0.2">
      <c r="C815" s="21"/>
    </row>
    <row r="816" spans="3:3" hidden="1" x14ac:dyDescent="0.2">
      <c r="C816" s="21"/>
    </row>
    <row r="817" spans="3:3" hidden="1" x14ac:dyDescent="0.2">
      <c r="C817" s="21"/>
    </row>
    <row r="818" spans="3:3" hidden="1" x14ac:dyDescent="0.2">
      <c r="C818" s="21"/>
    </row>
    <row r="819" spans="3:3" hidden="1" x14ac:dyDescent="0.2">
      <c r="C819" s="21"/>
    </row>
    <row r="820" spans="3:3" hidden="1" x14ac:dyDescent="0.2">
      <c r="C820" s="21"/>
    </row>
    <row r="821" spans="3:3" hidden="1" x14ac:dyDescent="0.2">
      <c r="C821" s="21"/>
    </row>
    <row r="822" spans="3:3" hidden="1" x14ac:dyDescent="0.2">
      <c r="C822" s="21"/>
    </row>
    <row r="823" spans="3:3" hidden="1" x14ac:dyDescent="0.2">
      <c r="C823" s="21"/>
    </row>
    <row r="824" spans="3:3" hidden="1" x14ac:dyDescent="0.2">
      <c r="C824" s="21"/>
    </row>
    <row r="825" spans="3:3" hidden="1" x14ac:dyDescent="0.2">
      <c r="C825" s="21"/>
    </row>
    <row r="826" spans="3:3" hidden="1" x14ac:dyDescent="0.2">
      <c r="C826" s="21"/>
    </row>
    <row r="827" spans="3:3" hidden="1" x14ac:dyDescent="0.2">
      <c r="C827" s="21"/>
    </row>
    <row r="828" spans="3:3" hidden="1" x14ac:dyDescent="0.2">
      <c r="C828" s="21"/>
    </row>
    <row r="829" spans="3:3" hidden="1" x14ac:dyDescent="0.2">
      <c r="C829" s="21"/>
    </row>
    <row r="830" spans="3:3" hidden="1" x14ac:dyDescent="0.2">
      <c r="C830" s="21"/>
    </row>
    <row r="831" spans="3:3" hidden="1" x14ac:dyDescent="0.2">
      <c r="C831" s="21"/>
    </row>
    <row r="832" spans="3:3" hidden="1" x14ac:dyDescent="0.2">
      <c r="C832" s="21"/>
    </row>
    <row r="833" spans="3:3" hidden="1" x14ac:dyDescent="0.2">
      <c r="C833" s="21"/>
    </row>
    <row r="834" spans="3:3" hidden="1" x14ac:dyDescent="0.2">
      <c r="C834" s="21"/>
    </row>
    <row r="835" spans="3:3" hidden="1" x14ac:dyDescent="0.2">
      <c r="C835" s="21"/>
    </row>
    <row r="836" spans="3:3" hidden="1" x14ac:dyDescent="0.2">
      <c r="C836" s="21"/>
    </row>
    <row r="837" spans="3:3" hidden="1" x14ac:dyDescent="0.2">
      <c r="C837" s="21"/>
    </row>
    <row r="838" spans="3:3" hidden="1" x14ac:dyDescent="0.2">
      <c r="C838" s="21"/>
    </row>
    <row r="839" spans="3:3" hidden="1" x14ac:dyDescent="0.2">
      <c r="C839" s="21"/>
    </row>
    <row r="840" spans="3:3" hidden="1" x14ac:dyDescent="0.2">
      <c r="C840" s="21"/>
    </row>
    <row r="841" spans="3:3" hidden="1" x14ac:dyDescent="0.2">
      <c r="C841" s="21"/>
    </row>
    <row r="842" spans="3:3" hidden="1" x14ac:dyDescent="0.2">
      <c r="C842" s="21"/>
    </row>
    <row r="843" spans="3:3" hidden="1" x14ac:dyDescent="0.2">
      <c r="C843" s="21"/>
    </row>
    <row r="844" spans="3:3" hidden="1" x14ac:dyDescent="0.2">
      <c r="C844" s="21"/>
    </row>
    <row r="845" spans="3:3" hidden="1" x14ac:dyDescent="0.2">
      <c r="C845" s="21"/>
    </row>
    <row r="846" spans="3:3" hidden="1" x14ac:dyDescent="0.2">
      <c r="C846" s="21"/>
    </row>
    <row r="847" spans="3:3" hidden="1" x14ac:dyDescent="0.2">
      <c r="C847" s="21"/>
    </row>
    <row r="848" spans="3:3" hidden="1" x14ac:dyDescent="0.2">
      <c r="C848" s="21"/>
    </row>
    <row r="849" spans="3:3" hidden="1" x14ac:dyDescent="0.2">
      <c r="C849" s="21"/>
    </row>
    <row r="850" spans="3:3" hidden="1" x14ac:dyDescent="0.2">
      <c r="C850" s="21"/>
    </row>
    <row r="851" spans="3:3" hidden="1" x14ac:dyDescent="0.2">
      <c r="C851" s="21"/>
    </row>
    <row r="852" spans="3:3" hidden="1" x14ac:dyDescent="0.2">
      <c r="C852" s="21"/>
    </row>
    <row r="853" spans="3:3" hidden="1" x14ac:dyDescent="0.2">
      <c r="C853" s="21"/>
    </row>
  </sheetData>
  <sheetProtection sheet="1" objects="1" scenarios="1" sort="0" autoFilter="0"/>
  <autoFilter ref="A1:K86"/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J38" r:id="rId36"/>
    <hyperlink ref="J39" r:id="rId37"/>
    <hyperlink ref="J40" r:id="rId38"/>
    <hyperlink ref="J41" r:id="rId39"/>
    <hyperlink ref="J42" r:id="rId40"/>
    <hyperlink ref="J43" r:id="rId41"/>
    <hyperlink ref="J44" r:id="rId42"/>
    <hyperlink ref="J45" r:id="rId43"/>
    <hyperlink ref="J46" r:id="rId44"/>
    <hyperlink ref="J47" r:id="rId45"/>
    <hyperlink ref="J48" r:id="rId46"/>
    <hyperlink ref="J49" r:id="rId47"/>
    <hyperlink ref="J50" r:id="rId48"/>
    <hyperlink ref="J51" r:id="rId49"/>
    <hyperlink ref="J52" r:id="rId50"/>
    <hyperlink ref="J53" r:id="rId51"/>
    <hyperlink ref="J54" r:id="rId52"/>
    <hyperlink ref="J55" r:id="rId53"/>
    <hyperlink ref="J56" r:id="rId54"/>
    <hyperlink ref="J57" r:id="rId55"/>
    <hyperlink ref="J58" r:id="rId56"/>
    <hyperlink ref="J59" r:id="rId57"/>
    <hyperlink ref="J60" r:id="rId58"/>
    <hyperlink ref="J61" r:id="rId59"/>
    <hyperlink ref="J62" r:id="rId60"/>
    <hyperlink ref="J63" r:id="rId61"/>
    <hyperlink ref="J64" r:id="rId62"/>
    <hyperlink ref="J65" r:id="rId63"/>
    <hyperlink ref="J66" r:id="rId64"/>
    <hyperlink ref="J67" r:id="rId65"/>
    <hyperlink ref="J68" r:id="rId66"/>
    <hyperlink ref="J69" r:id="rId67"/>
    <hyperlink ref="J70" r:id="rId68"/>
    <hyperlink ref="J71" r:id="rId69"/>
    <hyperlink ref="J72" r:id="rId70"/>
    <hyperlink ref="J73" r:id="rId71"/>
    <hyperlink ref="J74" r:id="rId72"/>
    <hyperlink ref="J75" r:id="rId73"/>
    <hyperlink ref="J76" r:id="rId74"/>
    <hyperlink ref="J77" r:id="rId75"/>
    <hyperlink ref="J78" r:id="rId76"/>
    <hyperlink ref="J79" r:id="rId77"/>
    <hyperlink ref="J80" r:id="rId78"/>
    <hyperlink ref="J81" r:id="rId79"/>
    <hyperlink ref="J82" r:id="rId80"/>
    <hyperlink ref="J83" r:id="rId81"/>
    <hyperlink ref="J84" r:id="rId82"/>
    <hyperlink ref="J85" r:id="rId83"/>
    <hyperlink ref="J86" r:id="rId84"/>
  </hyperlinks>
  <pageMargins left="0.78749999999999998" right="0.78749999999999998" top="1.05277777777778" bottom="1.05277777777778" header="0" footer="0"/>
  <pageSetup paperSize="9" firstPageNumber="0" orientation="portrait" horizontalDpi="300" verticalDpi="300" r:id="rId85"/>
  <headerFooter>
    <oddHeader>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14B6D2C-ACEB-4D5D-B288-EB83BA17AAAE}">
            <xm:f>ΣΥΝΟΛΑ!$B$1="ΟΧΙ"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" id="{771DB8CF-E97C-4D24-9801-CA9AF7BC0255}">
            <xm:f>ΣΥΝΟΛΑ!$B$1="ΝΑΙ"</xm:f>
            <x14:dxf>
              <fill>
                <patternFill>
                  <bgColor theme="9" tint="0.39994506668294322"/>
                </patternFill>
              </fill>
            </x14:dxf>
          </x14:cfRule>
          <xm:sqref>B1:J1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Vars!$A$2:$A$4</xm:f>
          </x14:formula1>
          <x14:formula2>
            <xm:f>0</xm:f>
          </x14:formula2>
          <xm:sqref>H2:H86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Normal="100" workbookViewId="0"/>
  </sheetViews>
  <sheetFormatPr defaultColWidth="9.140625" defaultRowHeight="15" x14ac:dyDescent="0.2"/>
  <cols>
    <col min="1" max="1" width="22.5703125" style="1" bestFit="1" customWidth="1"/>
    <col min="2" max="2" width="13.7109375" style="1" customWidth="1"/>
    <col min="3" max="3" width="15.42578125" style="1" customWidth="1"/>
    <col min="4" max="1025" width="9.140625" style="1"/>
  </cols>
  <sheetData>
    <row r="1" spans="1:3" ht="36.75" thickBot="1" x14ac:dyDescent="0.25">
      <c r="A1" s="34" t="s">
        <v>184</v>
      </c>
      <c r="B1" s="35" t="str">
        <f>IF(Vars!D2=0,"ΟΧΙ","ΝΑΙ")</f>
        <v>ΟΧΙ</v>
      </c>
      <c r="C1" s="36"/>
    </row>
    <row r="2" spans="1:3" ht="47.25" x14ac:dyDescent="0.2">
      <c r="A2" s="32" t="s">
        <v>179</v>
      </c>
      <c r="B2" s="33" t="s">
        <v>182</v>
      </c>
      <c r="C2" s="33" t="s">
        <v>183</v>
      </c>
    </row>
    <row r="3" spans="1:3" x14ac:dyDescent="0.2">
      <c r="A3" s="30">
        <v>200</v>
      </c>
      <c r="B3" s="30">
        <f>COUNTIF(BREVETS!K2:K86,A3)</f>
        <v>0</v>
      </c>
      <c r="C3" s="30">
        <f>B3*A3</f>
        <v>0</v>
      </c>
    </row>
    <row r="4" spans="1:3" x14ac:dyDescent="0.2">
      <c r="A4" s="30">
        <v>300</v>
      </c>
      <c r="B4" s="30">
        <f>COUNTIF(BREVETS!K3:K87,A4)</f>
        <v>0</v>
      </c>
      <c r="C4" s="30">
        <f>B4*A4</f>
        <v>0</v>
      </c>
    </row>
    <row r="5" spans="1:3" x14ac:dyDescent="0.2">
      <c r="A5" s="30">
        <v>400</v>
      </c>
      <c r="B5" s="30">
        <f>COUNTIF(BREVETS!K4:K88,A5)</f>
        <v>0</v>
      </c>
      <c r="C5" s="30">
        <f>B5*A5</f>
        <v>0</v>
      </c>
    </row>
    <row r="6" spans="1:3" x14ac:dyDescent="0.2">
      <c r="A6" s="30">
        <v>600</v>
      </c>
      <c r="B6" s="30">
        <f>COUNTIF(BREVETS!K5:K89,A6)</f>
        <v>0</v>
      </c>
      <c r="C6" s="30">
        <f>B6*A6</f>
        <v>0</v>
      </c>
    </row>
    <row r="7" spans="1:3" x14ac:dyDescent="0.2">
      <c r="A7" s="30">
        <v>1000</v>
      </c>
      <c r="B7" s="30">
        <f>COUNTIF(BREVETS!K6:K90,(A7/10))</f>
        <v>0</v>
      </c>
      <c r="C7" s="30">
        <f>B7*A7</f>
        <v>0</v>
      </c>
    </row>
    <row r="8" spans="1:3" ht="16.5" thickBot="1" x14ac:dyDescent="0.3">
      <c r="A8" s="31" t="s">
        <v>176</v>
      </c>
      <c r="B8" s="31">
        <f>SUM(B3:B6)</f>
        <v>0</v>
      </c>
      <c r="C8" s="31">
        <f>SUM(C3:C7)</f>
        <v>0</v>
      </c>
    </row>
    <row r="9" spans="1:3" ht="15.75" thickTop="1" x14ac:dyDescent="0.2"/>
  </sheetData>
  <sheetProtection sheet="1" objects="1" scenarios="1"/>
  <mergeCells count="1">
    <mergeCell ref="B1:C1"/>
  </mergeCells>
  <conditionalFormatting sqref="A1:B1">
    <cfRule type="expression" dxfId="1" priority="2">
      <formula>$B$1="ΟΧΙ"</formula>
    </cfRule>
    <cfRule type="expression" dxfId="0" priority="3">
      <formula>$B$1="ΝΑΙ"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D43" sqref="D43"/>
    </sheetView>
  </sheetViews>
  <sheetFormatPr defaultColWidth="8.7109375" defaultRowHeight="12.75" x14ac:dyDescent="0.2"/>
  <sheetData>
    <row r="1" spans="1:6" x14ac:dyDescent="0.2">
      <c r="A1" s="23" t="s">
        <v>177</v>
      </c>
      <c r="F1" s="24" t="s">
        <v>178</v>
      </c>
    </row>
    <row r="2" spans="1:6" ht="15" x14ac:dyDescent="0.2">
      <c r="C2" s="23" t="s">
        <v>175</v>
      </c>
      <c r="D2" s="1">
        <f>_xlfn.IFNA(SUM(D3:D6),0)</f>
        <v>0</v>
      </c>
      <c r="E2" s="1"/>
      <c r="F2" s="24" t="str">
        <f>TEXT(1/1/2019,"ηηηηη")</f>
        <v>Σάββατο</v>
      </c>
    </row>
    <row r="3" spans="1:6" ht="15" x14ac:dyDescent="0.2">
      <c r="A3" s="23" t="s">
        <v>5</v>
      </c>
      <c r="C3" s="6">
        <v>200</v>
      </c>
      <c r="D3" s="1" t="e">
        <f>MATCH(C3,BREVETS!K$2:K$86,0)</f>
        <v>#N/A</v>
      </c>
      <c r="F3" s="24" t="str">
        <f>TEXT(1/1/2019,"dddd")</f>
        <v>dddd</v>
      </c>
    </row>
    <row r="4" spans="1:6" ht="15" x14ac:dyDescent="0.2">
      <c r="A4" s="23" t="s">
        <v>22</v>
      </c>
      <c r="C4" s="6">
        <v>300</v>
      </c>
      <c r="D4" s="1" t="e">
        <f>MATCH(C4,BREVETS!K$2:K$86,0)</f>
        <v>#N/A</v>
      </c>
      <c r="F4" s="25" t="str">
        <f>IF(F2="ηηηηη","dddd","ηηηη")</f>
        <v>ηηηη</v>
      </c>
    </row>
    <row r="5" spans="1:6" ht="15" x14ac:dyDescent="0.2">
      <c r="C5" s="6">
        <v>400</v>
      </c>
      <c r="D5" s="1" t="e">
        <f>MATCH(C5,BREVETS!K$2:K$86,0)</f>
        <v>#N/A</v>
      </c>
    </row>
    <row r="6" spans="1:6" ht="15" x14ac:dyDescent="0.2">
      <c r="C6" s="6">
        <v>600</v>
      </c>
      <c r="D6" s="1" t="e">
        <f>MATCH(C6,BREVETS!K$2:K$86,0)</f>
        <v>#N/A</v>
      </c>
    </row>
    <row r="7" spans="1:6" ht="15" x14ac:dyDescent="0.2">
      <c r="C7" s="1"/>
      <c r="D7" s="1"/>
      <c r="E7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/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BREVETS</vt:lpstr>
      <vt:lpstr>ΣΥΝΟΛΑ</vt:lpstr>
      <vt:lpstr>Vars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7</cp:revision>
  <dcterms:created xsi:type="dcterms:W3CDTF">2019-09-16T16:51:24Z</dcterms:created>
  <dcterms:modified xsi:type="dcterms:W3CDTF">2019-10-24T07:48:30Z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fb9b6fcd-aa43-4889-9d06-14c15f4c0135</vt:lpwstr>
  </property>
</Properties>
</file>